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prata-excel-med-oss\_maybe\"/>
    </mc:Choice>
  </mc:AlternateContent>
  <xr:revisionPtr revIDLastSave="0" documentId="13_ncr:1_{9AE8172B-1448-4510-B5E3-00CB1B96FAA5}" xr6:coauthVersionLast="47" xr6:coauthVersionMax="47" xr10:uidLastSave="{00000000-0000-0000-0000-000000000000}"/>
  <bookViews>
    <workbookView xWindow="-108" yWindow="-108" windowWidth="46296" windowHeight="25416" xr2:uid="{00000000-000D-0000-FFFF-FFFF00000000}"/>
  </bookViews>
  <sheets>
    <sheet name="λ" sheetId="5" r:id="rId1"/>
    <sheet name="Work" sheetId="1" r:id="rId2"/>
    <sheet name="about" sheetId="3" r:id="rId3"/>
    <sheet name="D" sheetId="2" r:id="rId4"/>
  </sheets>
  <definedNames>
    <definedName name="Group">λ!$B$3</definedName>
    <definedName name="Group_i">λ!$N$3</definedName>
    <definedName name="Info">λ!$N$4</definedName>
    <definedName name="Item">λ!$B$4</definedName>
    <definedName name="item_opt">_xlfn.ANCHORARRAY(INDEX(_xlfn.ANCHORARRAY(Group):Item,2,_xlfn.XMATCH(Work!$C1,_xlfn.ANCHORARRAY(Group))))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5" l="1" a="1"/>
  <c r="B15" i="5" s="1"/>
  <c r="V42" i="1" a="1"/>
  <c r="V42" i="1" s="1"/>
  <c r="T42" i="1" a="1"/>
  <c r="T42" i="1" s="1"/>
  <c r="R42" i="1" a="1"/>
  <c r="R42" i="1" s="1"/>
  <c r="P42" i="1" a="1"/>
  <c r="P42" i="1" s="1"/>
  <c r="N42" i="1" a="1"/>
  <c r="N42" i="1" s="1"/>
  <c r="O23" i="2" a="1"/>
  <c r="O23" i="2" s="1"/>
  <c r="O24" i="2" a="1"/>
  <c r="O24" i="2" s="1"/>
  <c r="O25" i="2" a="1"/>
  <c r="O25" i="2" s="1"/>
  <c r="O26" i="2" a="1"/>
  <c r="O26" i="2" s="1"/>
  <c r="O27" i="2" a="1"/>
  <c r="O27" i="2" s="1"/>
  <c r="O28" i="2" a="1"/>
  <c r="O28" i="2" s="1"/>
  <c r="O29" i="2" a="1"/>
  <c r="O29" i="2" s="1"/>
  <c r="O30" i="2" a="1"/>
  <c r="O30" i="2" s="1"/>
  <c r="O31" i="2" a="1"/>
  <c r="O31" i="2" s="1"/>
  <c r="O32" i="2" a="1"/>
  <c r="O32" i="2" s="1"/>
  <c r="O33" i="2" a="1"/>
  <c r="O33" i="2" s="1"/>
  <c r="O34" i="2" a="1"/>
  <c r="O34" i="2" s="1"/>
  <c r="O35" i="2" a="1"/>
  <c r="O35" i="2" s="1"/>
  <c r="O36" i="2" a="1"/>
  <c r="O36" i="2" s="1"/>
  <c r="O37" i="2" a="1"/>
  <c r="O37" i="2" s="1"/>
  <c r="O38" i="2" a="1"/>
  <c r="O38" i="2" s="1"/>
  <c r="O39" i="2" a="1"/>
  <c r="O39" i="2" s="1"/>
  <c r="O40" i="2" a="1"/>
  <c r="O40" i="2" s="1"/>
  <c r="O41" i="2" a="1"/>
  <c r="O41" i="2" s="1"/>
  <c r="O42" i="2" a="1"/>
  <c r="O42" i="2" s="1"/>
  <c r="O43" i="2" a="1"/>
  <c r="O43" i="2" s="1"/>
  <c r="O44" i="2" a="1"/>
  <c r="O44" i="2" s="1"/>
  <c r="O45" i="2" a="1"/>
  <c r="O45" i="2" s="1"/>
  <c r="O46" i="2" a="1"/>
  <c r="O46" i="2" s="1"/>
  <c r="J22" i="1" a="1"/>
  <c r="J22" i="1" s="1"/>
  <c r="I22" i="1" a="1"/>
  <c r="I22" i="1" s="1"/>
  <c r="I11" i="1" a="1"/>
  <c r="I11" i="1" s="1"/>
  <c r="O22" i="2" a="1"/>
  <c r="O22" i="2" s="1"/>
  <c r="O21" i="2" a="1"/>
  <c r="O21" i="2" s="1"/>
  <c r="O20" i="2" a="1"/>
  <c r="O20" i="2" s="1"/>
  <c r="O19" i="2" a="1"/>
  <c r="O19" i="2" s="1"/>
  <c r="O18" i="2" a="1"/>
  <c r="O18" i="2" s="1"/>
  <c r="O17" i="2" a="1"/>
  <c r="O17" i="2" s="1"/>
  <c r="O16" i="2" a="1"/>
  <c r="O16" i="2" s="1"/>
  <c r="O15" i="2" a="1"/>
  <c r="O15" i="2" s="1"/>
  <c r="O14" i="2" a="1"/>
  <c r="O14" i="2" s="1"/>
  <c r="O13" i="2" a="1"/>
  <c r="O13" i="2" s="1"/>
  <c r="O12" i="2" a="1"/>
  <c r="O12" i="2" s="1"/>
  <c r="O11" i="2" a="1"/>
  <c r="O11" i="2" s="1"/>
  <c r="O10" i="2" a="1"/>
  <c r="O10" i="2" s="1"/>
  <c r="O9" i="2" a="1"/>
  <c r="O9" i="2" s="1"/>
  <c r="O8" i="2" a="1"/>
  <c r="O8" i="2" s="1"/>
  <c r="O7" i="2" a="1"/>
  <c r="O7" i="2" s="1"/>
  <c r="O6" i="2" a="1"/>
  <c r="O6" i="2" s="1"/>
  <c r="O5" i="2" a="1"/>
  <c r="O5" i="2" s="1"/>
  <c r="O4" i="2" a="1"/>
  <c r="O4" i="2" s="1"/>
  <c r="W4" i="5" a="1"/>
  <c r="W4" i="5" s="1"/>
  <c r="V4" i="5" a="1"/>
  <c r="V4" i="5" s="1"/>
  <c r="U4" i="5" a="1"/>
  <c r="U4" i="5" s="1"/>
  <c r="T4" i="5" a="1"/>
  <c r="T4" i="5" s="1"/>
  <c r="S4" i="5" a="1"/>
  <c r="S4" i="5" s="1"/>
  <c r="N3" i="5" a="1"/>
  <c r="N3" i="5" s="1"/>
  <c r="K4" i="5" a="1"/>
  <c r="K4" i="5" s="1"/>
  <c r="J4" i="5" a="1"/>
  <c r="J4" i="5" s="1"/>
  <c r="I4" i="5" a="1"/>
  <c r="I4" i="5" s="1"/>
  <c r="H4" i="5" a="1"/>
  <c r="H4" i="5" s="1"/>
  <c r="G4" i="5" a="1"/>
  <c r="G4" i="5" s="1"/>
  <c r="B3" i="5" a="1"/>
  <c r="H18" i="1" a="1"/>
  <c r="H18" i="1" s="1"/>
  <c r="Q4" i="5" l="1" a="1"/>
  <c r="Q4" i="5" s="1"/>
  <c r="D4" i="5" a="1"/>
  <c r="D4" i="5" s="1"/>
  <c r="B3" i="5"/>
  <c r="E19" i="1" s="1" a="1"/>
  <c r="E19" i="1" s="1"/>
  <c r="F4" i="5" a="1"/>
  <c r="F4" i="5" s="1"/>
  <c r="C4" i="5" a="1"/>
  <c r="C4" i="5" s="1"/>
  <c r="E4" i="5" a="1"/>
  <c r="E4" i="5" s="1"/>
  <c r="P4" i="5" a="1"/>
  <c r="P4" i="5" s="1"/>
  <c r="R4" i="5" a="1"/>
  <c r="R4" i="5" s="1"/>
  <c r="O4" i="5" a="1"/>
  <c r="O4" i="5" s="1"/>
  <c r="N4" i="5" l="1" a="1"/>
  <c r="N4" i="5" s="1"/>
  <c r="B4" i="5" a="1"/>
  <c r="B4" i="5" s="1"/>
  <c r="Q23" i="3" l="1" a="1"/>
  <c r="Q23" i="3" s="1"/>
  <c r="Q26" i="3" a="1"/>
  <c r="Q26" i="3" s="1"/>
  <c r="R31" i="3" a="1"/>
  <c r="R31" i="3" s="1"/>
  <c r="H7" i="1" l="1" a="1"/>
  <c r="H7" i="1" s="1"/>
  <c r="S42" i="1" l="1" a="1"/>
  <c r="S42" i="1" s="1"/>
  <c r="H5" i="2" s="1" a="1"/>
  <c r="H5" i="2" s="1"/>
  <c r="U42" i="1" a="1"/>
  <c r="U42" i="1" s="1"/>
  <c r="J5" i="2" s="1" a="1"/>
  <c r="J5" i="2" s="1"/>
  <c r="O42" i="1" a="1"/>
  <c r="O42" i="1" s="1"/>
  <c r="D5" i="2" s="1" a="1"/>
  <c r="D5" i="2" s="1"/>
  <c r="Q42" i="1" a="1"/>
  <c r="Q42" i="1" s="1"/>
  <c r="F5" i="2" s="1" a="1"/>
  <c r="F5" i="2" s="1"/>
  <c r="E20" i="1" l="1" a="1"/>
  <c r="E20" i="1" s="1"/>
  <c r="B5" i="2" a="1"/>
  <c r="B5" i="2" s="1"/>
  <c r="E8" i="1" s="1"/>
  <c r="M42" i="1" l="1" a="1"/>
  <c r="M4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<sst xmlns="http://schemas.openxmlformats.org/spreadsheetml/2006/main" count="250" uniqueCount="147">
  <si>
    <t>Alfa</t>
  </si>
  <si>
    <t>Beta</t>
  </si>
  <si>
    <t>Gamma</t>
  </si>
  <si>
    <t>Delta</t>
  </si>
  <si>
    <t>Epsilon</t>
  </si>
  <si>
    <t>Zeta</t>
  </si>
  <si>
    <t>Bravo</t>
  </si>
  <si>
    <t>Charlie</t>
  </si>
  <si>
    <t>Adam</t>
  </si>
  <si>
    <t>Bertil</t>
  </si>
  <si>
    <t>Cesar</t>
  </si>
  <si>
    <t>David</t>
  </si>
  <si>
    <t>Erik</t>
  </si>
  <si>
    <t>Group</t>
  </si>
  <si>
    <t>Item</t>
  </si>
  <si>
    <t>ID</t>
  </si>
  <si>
    <t>Text</t>
  </si>
  <si>
    <t>Extra 1</t>
  </si>
  <si>
    <t>Extra 2</t>
  </si>
  <si>
    <t>Extra 3</t>
  </si>
  <si>
    <t>Info 1</t>
  </si>
  <si>
    <t>Info 2</t>
  </si>
  <si>
    <t>Info 3</t>
  </si>
  <si>
    <t>Info 4</t>
  </si>
  <si>
    <t>Info 5</t>
  </si>
  <si>
    <t>Info 6</t>
  </si>
  <si>
    <t>Info 7</t>
  </si>
  <si>
    <t>Info 8</t>
  </si>
  <si>
    <t>Info 9</t>
  </si>
  <si>
    <t>Info 10</t>
  </si>
  <si>
    <t>Info 11</t>
  </si>
  <si>
    <t>Info 12</t>
  </si>
  <si>
    <t>Info 13</t>
  </si>
  <si>
    <t>Info 14</t>
  </si>
  <si>
    <t>Info 15</t>
  </si>
  <si>
    <t>Info 16</t>
  </si>
  <si>
    <t>Info 17</t>
  </si>
  <si>
    <t>Info 18</t>
  </si>
  <si>
    <t>Info 19</t>
  </si>
  <si>
    <t>Group 1</t>
  </si>
  <si>
    <t>Group 2</t>
  </si>
  <si>
    <t>Group 3</t>
  </si>
  <si>
    <t>Info</t>
  </si>
  <si>
    <t>Sheet D!</t>
  </si>
  <si>
    <t>D</t>
  </si>
  <si>
    <t>E</t>
  </si>
  <si>
    <t>F</t>
  </si>
  <si>
    <t>G</t>
  </si>
  <si>
    <t>H</t>
  </si>
  <si>
    <t>I</t>
  </si>
  <si>
    <t>C</t>
  </si>
  <si>
    <t>B</t>
  </si>
  <si>
    <t>Axel</t>
  </si>
  <si>
    <t>J</t>
  </si>
  <si>
    <t>K</t>
  </si>
  <si>
    <t>Group 4</t>
  </si>
  <si>
    <t>Group 5</t>
  </si>
  <si>
    <t>Extra 4</t>
  </si>
  <si>
    <t>Extra 5</t>
  </si>
  <si>
    <t>=D!$B$3:$K$3</t>
  </si>
  <si>
    <t>Extra 6</t>
  </si>
  <si>
    <t>=IF(C8="Group 1";D!$B$5:$B$12;IF(C8="Group 2";D!$D$5:$D$13;IF(C8="Group 3";D!$F$5:$F$11;IF(C8="Group 4";D!$H$5:$H$10;IF(C8="Group 5";D!$J$5:$J$12)))))</t>
  </si>
  <si>
    <t>Level 1</t>
  </si>
  <si>
    <t>Level 2</t>
  </si>
  <si>
    <t>__/ D!A8 →</t>
  </si>
  <si>
    <t>Pyamastabeller har den goda egenskapen att de kan expanderas utan att referensen till fältet påverkas.</t>
  </si>
  <si>
    <t>De har också sina nackdelar men som inställning/konfiguration tycker jag de fungerar bra.</t>
  </si>
  <si>
    <t>__/ λ!A4</t>
  </si>
  <si>
    <t>Genom att filtrera bort tomma celler från huvudområdena kommer man ifrån de tomma alternativen</t>
  </si>
  <si>
    <t>__/ Inventering av forskningsdata!</t>
  </si>
  <si>
    <t>Dataverifiering klarar inte referenser till tabeller men genom att hämta fältet till en vanlig kalkylbladscell så kan dataverifiering använda den.</t>
  </si>
  <si>
    <t>Jag har lagt dem på bladet λ!</t>
  </si>
  <si>
    <t>Genom att dessutom namnge dem till respektive huvudområde och referera till dem inklusive spillda celler (#) så blir ett alternativ med liknande upplägg för informationstyperna hyfsat läsbart.</t>
  </si>
  <si>
    <t xml:space="preserve">Genom att göra beräkningen dynamisk och mindre hårdkodad </t>
  </si>
  <si>
    <t>så når man ännu en begränsning för dataverifieringar;</t>
  </si>
  <si>
    <t>Den går emellertid att ta sig runt genom att lägga in beräkningen i Namnhanteraren och, i exemplet, kalla den något lämpligt. Jag använde opt för options.</t>
  </si>
  <si>
    <t>Motsvarande hämtning av beskrivningarna men ur ett indexerat område som innehåller hjälptexterna. Och felkontroll vid retroaktivt val av annat/”felaktigt” huvudområde.</t>
  </si>
  <si>
    <t>Formlerna</t>
  </si>
  <si>
    <t>Gruppering/objekt</t>
  </si>
  <si>
    <t>Definierat namn</t>
  </si>
  <si>
    <t>Informationstyp</t>
  </si>
  <si>
    <t>Beskrivning</t>
  </si>
  <si>
    <t>=Group#</t>
  </si>
  <si>
    <t>=TRANSPOSE(UNIQUE(Options[Group]))</t>
  </si>
  <si>
    <t>Defined Name</t>
  </si>
  <si>
    <t>Info X1</t>
  </si>
  <si>
    <t>Info X2</t>
  </si>
  <si>
    <t>Info X3</t>
  </si>
  <si>
    <t>Info X4</t>
  </si>
  <si>
    <t>Info X5</t>
  </si>
  <si>
    <t>Info X6</t>
  </si>
  <si>
    <t>Info X7</t>
  </si>
  <si>
    <t>Info X8</t>
  </si>
  <si>
    <t>Info X9</t>
  </si>
  <si>
    <t>Info X10</t>
  </si>
  <si>
    <t>Info X11</t>
  </si>
  <si>
    <t>Info X12</t>
  </si>
  <si>
    <t>Info X13</t>
  </si>
  <si>
    <t>Info X14</t>
  </si>
  <si>
    <t>Info X15</t>
  </si>
  <si>
    <t>Info X16</t>
  </si>
  <si>
    <t>Info X17</t>
  </si>
  <si>
    <t>Info X18</t>
  </si>
  <si>
    <t>Info X19</t>
  </si>
  <si>
    <t>Info X20</t>
  </si>
  <si>
    <t>Info X21</t>
  </si>
  <si>
    <t>=IF($D19="";"";INDEX(INDEX(Group_i#:Info;2;XMATCH($C19;Group#))#;XMATCH($D19;item_opt)))</t>
  </si>
  <si>
    <r>
      <t>=IF(D8=D!$B$5;D!$C$5;IF(D8=D!$B$6;D!$C$6;IF(D8=D!$B$7;D!$C$7;IF(D8=D!$B$8;D!$C$8;IF(D8=D!$B$9;D!$C$9;IF(D8=D!$B$10;D!$C$10;IF(D8=D!$B$11;D!$C$11;IF(D8=D!$B$12;D!$C$12;IF(D8=D!$D$5;D!$E$5;IF(D8=D!$D$6;D!$E$6;IF(D8=D!$D$7;D!$E$7;IF(D8=D!$D$8;D!$E$8;IF(D8=D!$D$9;D!$E$9;IF(D8=D!$D$10;D!$E$10;IF(D8=D!$D$11;D!$E$11;IF(D8=D!$D$12;D!$E$12;IF(D8=D!$D$13;D!$E$13;IF(D8=D!$F$5;D!$G$5;IF(D8=D!$F$6;D!$G$6;IF(D8=D!$F$7;D!$G$7;IF(D8=D!$F$8;D!$G$8;IF(D8=D!$F$9;D!$G$9;IF(D8=D!$F$10;D!$G$10;IF(D8=D!$F$11;D!$G$11;IF(D8=D!$H$5;D!$I$5;IF(D8=D!$H$6;D!$I$6;IF(D8=D!$H$7;D!$I$7;IF(D8=D!$H$8;D!$I$8;IF(D8=D!$H$9;D!$I$9;</t>
    </r>
    <r>
      <rPr>
        <sz val="11"/>
        <color rgb="FFC00000"/>
        <rFont val="Calibri"/>
        <family val="2"/>
        <scheme val="minor"/>
      </rPr>
      <t>IF(D8=D!$H$10;D!$I$10;IF(D8=D!$J$5</t>
    </r>
    <r>
      <rPr>
        <sz val="11"/>
        <color theme="1"/>
        <rFont val="Calibri"/>
        <family val="2"/>
        <scheme val="minor"/>
      </rPr>
      <t>;D!$K$5;IF(D8=D!$J$6;D!$K$6;IF(D8=D!$J$7;D!$K$7;IF(D8=D!$J$8;D!$K$8;IF(D8=D!$J$9;D!$K$9;IF(D8=D!$J$10;D!$K$10;IF(D8=D!$J$11;D!$K$11;IF(D8=D!$J$12;D!$K$12;""))))))))))))))))))))))))))))))))))))))</t>
    </r>
  </si>
  <si>
    <t>Baltimore</t>
  </si>
  <si>
    <t>Casablanca</t>
  </si>
  <si>
    <t>Danemark</t>
  </si>
  <si>
    <t>Edison</t>
  </si>
  <si>
    <t>Florida</t>
  </si>
  <si>
    <t>Gallipoli</t>
  </si>
  <si>
    <t>Havana</t>
  </si>
  <si>
    <t>Italia</t>
  </si>
  <si>
    <t>Jérusalem</t>
  </si>
  <si>
    <t>Kilogramme</t>
  </si>
  <si>
    <t>Liverpool</t>
  </si>
  <si>
    <t>Madagascar</t>
  </si>
  <si>
    <t>New-York</t>
  </si>
  <si>
    <t>Oslo</t>
  </si>
  <si>
    <t>Paris</t>
  </si>
  <si>
    <t>Québec</t>
  </si>
  <si>
    <t>Roma</t>
  </si>
  <si>
    <t>Santiago</t>
  </si>
  <si>
    <t>Tripoli</t>
  </si>
  <si>
    <t>Upsala</t>
  </si>
  <si>
    <t>Valencia</t>
  </si>
  <si>
    <t>Washington</t>
  </si>
  <si>
    <t>Xanthippe</t>
  </si>
  <si>
    <t>Yokohama</t>
  </si>
  <si>
    <t>Zurich</t>
  </si>
  <si>
    <t>lambda</t>
  </si>
  <si>
    <t>=INDEX(Forskningsdata#:Planering;2;XMATCH($B16;Forskningsdata#))#</t>
  </si>
  <si>
    <t>=Forskningsdata#</t>
  </si>
  <si>
    <t>=informationstyp_opt</t>
  </si>
  <si>
    <t>=INDEX(Forskningsdata_i#:Planering_i;2;XMATCH($B16;Forskningsdata#))#</t>
  </si>
  <si>
    <t>=CHOOSE(XMATCH(B6;Forskningsdata#);Planering#;Forskning#;Intressenter#;Resultat#;Övrigt#)</t>
  </si>
  <si>
    <t>No of Chars</t>
  </si>
  <si>
    <t>No of Unique Functions</t>
  </si>
  <si>
    <t>No of Function Calls</t>
  </si>
  <si>
    <t>=item_opt</t>
  </si>
  <si>
    <t>No of Hard Coded Strings</t>
  </si>
  <si>
    <t>No of Hard Classic References</t>
  </si>
  <si>
    <t>=INDEX(Group#:Item;2;XMATCH(Work!C19;Group#))#</t>
  </si>
  <si>
    <t>=INDEX(Group#:Item;2;XMATCH(Work!$C24;Group#))#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</si>
</sst>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1F497D"/>
      <name val="Segoe UI"/>
      <family val="2"/>
    </font>
    <font>
      <sz val="11"/>
      <color rgb="FF9C5700"/>
      <name val="Courier New"/>
      <family val="3"/>
    </font>
    <font>
      <sz val="10"/>
      <color theme="1"/>
      <name val="Calibri"/>
      <family val="2"/>
      <scheme val="minor"/>
    </font>
    <font>
      <sz val="10"/>
      <color theme="1"/>
      <name val="Courier New"/>
      <family val="3"/>
    </font>
    <font>
      <sz val="11"/>
      <color rgb="FF006100"/>
      <name val="Courier New"/>
      <family val="3"/>
    </font>
    <font>
      <sz val="8"/>
      <color rgb="FF000000"/>
      <name val="Calibri"/>
      <family val="2"/>
    </font>
    <font>
      <sz val="8"/>
      <color rgb="FF006100"/>
      <name val="Calibri"/>
      <family val="2"/>
    </font>
    <font>
      <i/>
      <sz val="8"/>
      <color rgb="FF7F7F7F"/>
      <name val="Calibri"/>
      <family val="2"/>
    </font>
    <font>
      <sz val="11"/>
      <color rgb="FFC00000"/>
      <name val="Calibri"/>
      <family val="2"/>
      <scheme val="minor"/>
    </font>
    <font>
      <i/>
      <sz val="11"/>
      <color theme="8"/>
      <name val="Calibri"/>
      <family val="2"/>
      <scheme val="minor"/>
    </font>
    <font>
      <sz val="11"/>
      <color theme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6" fillId="0" borderId="5" applyNumberFormat="0" applyFill="0" applyAlignment="0" applyProtection="0"/>
    <xf numFmtId="0" fontId="7" fillId="5" borderId="0" applyNumberFormat="0" applyBorder="0" applyAlignment="0" applyProtection="0"/>
  </cellStyleXfs>
  <cellXfs count="27">
    <xf numFmtId="0" fontId="0" fillId="0" borderId="0" xfId="0"/>
    <xf numFmtId="0" fontId="1" fillId="2" borderId="1" xfId="1"/>
    <xf numFmtId="0" fontId="0" fillId="0" borderId="3" xfId="0" applyBorder="1"/>
    <xf numFmtId="0" fontId="0" fillId="0" borderId="4" xfId="0" applyBorder="1"/>
    <xf numFmtId="0" fontId="3" fillId="0" borderId="2" xfId="2"/>
    <xf numFmtId="0" fontId="0" fillId="4" borderId="0" xfId="0" applyFill="1" applyAlignment="1">
      <alignment horizontal="center"/>
    </xf>
    <xf numFmtId="0" fontId="2" fillId="3" borderId="0" xfId="4"/>
    <xf numFmtId="0" fontId="2" fillId="3" borderId="3" xfId="4" applyBorder="1"/>
    <xf numFmtId="0" fontId="0" fillId="0" borderId="0" xfId="0" quotePrefix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5" borderId="0" xfId="6"/>
    <xf numFmtId="0" fontId="7" fillId="5" borderId="3" xfId="6" applyBorder="1"/>
    <xf numFmtId="0" fontId="11" fillId="0" borderId="0" xfId="0" quotePrefix="1" applyFont="1" applyAlignment="1">
      <alignment vertical="center"/>
    </xf>
    <xf numFmtId="0" fontId="14" fillId="0" borderId="0" xfId="0" quotePrefix="1" applyFont="1" applyAlignment="1">
      <alignment vertical="center"/>
    </xf>
    <xf numFmtId="0" fontId="15" fillId="0" borderId="0" xfId="0" quotePrefix="1" applyFont="1" applyAlignment="1">
      <alignment vertical="center"/>
    </xf>
    <xf numFmtId="0" fontId="9" fillId="0" borderId="0" xfId="0" quotePrefix="1" applyFont="1" applyAlignment="1">
      <alignment vertical="center"/>
    </xf>
    <xf numFmtId="0" fontId="6" fillId="0" borderId="5" xfId="5"/>
    <xf numFmtId="0" fontId="0" fillId="0" borderId="0" xfId="0" applyAlignment="1">
      <alignment horizontal="right"/>
    </xf>
    <xf numFmtId="0" fontId="17" fillId="0" borderId="0" xfId="3" applyFont="1"/>
    <xf numFmtId="0" fontId="17" fillId="0" borderId="3" xfId="3" applyFont="1" applyBorder="1"/>
    <xf numFmtId="0" fontId="18" fillId="0" borderId="0" xfId="0" applyFont="1"/>
    <xf numFmtId="0" fontId="18" fillId="0" borderId="4" xfId="0" applyFont="1" applyBorder="1"/>
  </cellXfs>
  <cellStyles count="7">
    <cellStyle name="20% - Accent3" xfId="4" builtinId="38"/>
    <cellStyle name="Bad" xfId="6" builtinId="27"/>
    <cellStyle name="Calculation" xfId="1" builtinId="22"/>
    <cellStyle name="Explanatory Text" xfId="3" builtinId="53"/>
    <cellStyle name="Heading 1" xfId="5" builtinId="16"/>
    <cellStyle name="Heading 3" xfId="2" builtinId="18"/>
    <cellStyle name="Normal" xfId="0" builtinId="0"/>
  </cellStyles>
  <dxfs count="6">
    <dxf>
      <numFmt numFmtId="0" formatCode="General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border outline="0">
        <top style="thin">
          <color theme="5"/>
        </top>
      </border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983E4.870CDE90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19</xdr:row>
      <xdr:rowOff>0</xdr:rowOff>
    </xdr:from>
    <xdr:to>
      <xdr:col>25</xdr:col>
      <xdr:colOff>563880</xdr:colOff>
      <xdr:row>23</xdr:row>
      <xdr:rowOff>167640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55B9F509-3860-0A0A-A69B-5381B0AF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3390900"/>
          <a:ext cx="605028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12</xdr:col>
      <xdr:colOff>602243</xdr:colOff>
      <xdr:row>9</xdr:row>
      <xdr:rowOff>167770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A26D2A-6023-0094-8531-F606633EF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465320" y="365760"/>
          <a:ext cx="3040643" cy="150127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6</xdr:col>
      <xdr:colOff>264</xdr:colOff>
      <xdr:row>9</xdr:row>
      <xdr:rowOff>160149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C016EC-D294-3C5B-8059-6F7DA67C2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8120" y="365760"/>
          <a:ext cx="3048264" cy="149364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6</xdr:col>
      <xdr:colOff>264</xdr:colOff>
      <xdr:row>22</xdr:row>
      <xdr:rowOff>38200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DA4BDD-6DC6-D7ED-7905-71DA22DFF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8120" y="3017520"/>
          <a:ext cx="3048264" cy="115834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12</xdr:col>
      <xdr:colOff>594623</xdr:colOff>
      <xdr:row>22</xdr:row>
      <xdr:rowOff>15338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B198929-ED74-AC7C-0134-E3D790527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65320" y="3017520"/>
          <a:ext cx="3033023" cy="1135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3</xdr:col>
      <xdr:colOff>229230</xdr:colOff>
      <xdr:row>22</xdr:row>
      <xdr:rowOff>80068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6BD4674D-17B4-4C6F-8D77-84DC903809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398" r="42609"/>
        <a:stretch/>
      </xdr:blipFill>
      <xdr:spPr>
        <a:xfrm>
          <a:off x="609600" y="2560320"/>
          <a:ext cx="1448430" cy="1543108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6</xdr:col>
      <xdr:colOff>229230</xdr:colOff>
      <xdr:row>22</xdr:row>
      <xdr:rowOff>80068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BC7D9E99-1555-4478-988B-1D401BAA5A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84" r="42760"/>
        <a:stretch/>
      </xdr:blipFill>
      <xdr:spPr>
        <a:xfrm>
          <a:off x="2438400" y="2560320"/>
          <a:ext cx="1448430" cy="154310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10</xdr:col>
      <xdr:colOff>299757</xdr:colOff>
      <xdr:row>21</xdr:row>
      <xdr:rowOff>67892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799E7AB7-7502-455F-A795-28FE333BE7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15" r="20523"/>
        <a:stretch/>
      </xdr:blipFill>
      <xdr:spPr>
        <a:xfrm>
          <a:off x="4267200" y="2560320"/>
          <a:ext cx="2128557" cy="1348052"/>
        </a:xfrm>
        <a:prstGeom prst="rect">
          <a:avLst/>
        </a:prstGeom>
      </xdr:spPr>
    </xdr:pic>
    <xdr:clientData/>
  </xdr:twoCellAnchor>
  <xdr:twoCellAnchor>
    <xdr:from>
      <xdr:col>9</xdr:col>
      <xdr:colOff>160020</xdr:colOff>
      <xdr:row>14</xdr:row>
      <xdr:rowOff>144780</xdr:rowOff>
    </xdr:from>
    <xdr:to>
      <xdr:col>10</xdr:col>
      <xdr:colOff>195834</xdr:colOff>
      <xdr:row>16</xdr:row>
      <xdr:rowOff>38862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C8D0B8C8-6DB6-44B8-8320-53DE9AD291B3}"/>
            </a:ext>
          </a:extLst>
        </xdr:cNvPr>
        <xdr:cNvSpPr/>
      </xdr:nvSpPr>
      <xdr:spPr>
        <a:xfrm>
          <a:off x="5646420" y="2705100"/>
          <a:ext cx="645414" cy="259842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 editAs="oneCell">
    <xdr:from>
      <xdr:col>16</xdr:col>
      <xdr:colOff>0</xdr:colOff>
      <xdr:row>14</xdr:row>
      <xdr:rowOff>0</xdr:rowOff>
    </xdr:from>
    <xdr:to>
      <xdr:col>19</xdr:col>
      <xdr:colOff>251460</xdr:colOff>
      <xdr:row>22</xdr:row>
      <xdr:rowOff>22989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8B9D0E-574A-41F2-A0C1-A9A168F30E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1082" r="20157"/>
        <a:stretch/>
      </xdr:blipFill>
      <xdr:spPr>
        <a:xfrm>
          <a:off x="8930640" y="2560320"/>
          <a:ext cx="2080260" cy="148602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8:F19" totalsRowShown="0" headerRowDxfId="5" headerRowBorderDxfId="4" tableBorderDxfId="3">
  <autoFilter ref="B18:F19" xr:uid="{00000000-0009-0000-0100-000001000000}"/>
  <tableColumns count="5">
    <tableColumn id="1" xr3:uid="{00000000-0010-0000-0000-000001000000}" name="ID"/>
    <tableColumn id="2" xr3:uid="{00000000-0010-0000-0000-000002000000}" name="Level 1"/>
    <tableColumn id="3" xr3:uid="{00000000-0010-0000-0000-000003000000}" name="Level 2"/>
    <tableColumn id="4" xr3:uid="{00000000-0010-0000-0000-000004000000}" name="Info" dataDxfId="2">
      <calculatedColumnFormula array="1">_xlfn.LET(_xlpm.level1value,Table1[[#This Row],[Level 1]],
          _xlpm.level2value,Table1[[#This Row],[Level 2]],
_xlpm.level1match,_xlfn.XMATCH(_xlpm.level1value,_xlfn.ANCHORARRAY(Group)),
_xlpm.info_items,_xlfn.ANCHORARRAY(INDEX(_xlfn.ANCHORARRAY(Group_i):Info, 2, _xlpm.level1match)),
_xlpm.level2match,_xlfn.XMATCH(_xlpm.level2value,item_opt),
_xlpm.output,IF(_xlpm.level2value="","",INDEX(_xlpm.info_items,_xlpm.level2match)),
_xlpm.raw,IF($D19="","",INDEX(_xlfn.ANCHORARRAY(INDEX(_xlfn.ANCHORARRAY(Group_i):Info,2,_xlfn.XMATCH($C19,_xlfn.ANCHORARRAY(Group)))),_xlfn.XMATCH($D19,item_opt))),
_xlpm.output
)</calculatedColumnFormula>
    </tableColumn>
    <tableColumn id="5" xr3:uid="{945A5A6C-6330-4FA6-ADA3-0710C4B70BB3}" name="Text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EA90BCA-F841-40F3-BD75-97B54D9743A8}" name="Table2" displayName="Table2" ref="B7:F8" totalsRowShown="0">
  <autoFilter ref="B7:F8" xr:uid="{9EA90BCA-F841-40F3-BD75-97B54D9743A8}"/>
  <tableColumns count="5">
    <tableColumn id="1" xr3:uid="{7351173C-3DE5-4BA1-955A-053145B499B6}" name="ID"/>
    <tableColumn id="2" xr3:uid="{5F76ADE6-8027-4071-8774-7013408ACF71}" name="Level 1"/>
    <tableColumn id="3" xr3:uid="{FD02EA75-6FB1-4C40-91A8-710517132542}" name="Level 2"/>
    <tableColumn id="4" xr3:uid="{5260FF27-15EA-4BE4-8014-985D2823BBA2}" name="Info" dataDxfId="1">
      <calculatedColumnFormula>IF(D8=D!$B$5,D!$C$5,IF(D8=D!$B$6,D!$C$6,IF(D8=D!$B$7,D!$C$7,IF(D8=D!$B$8,D!$C$8,IF(D8=D!$B$9,D!$C$9,IF(D8=D!$B$10,D!$C$10,IF(D8=D!$B$11,D!$C$11,IF(D8=D!$B$12,D!$C$12,IF(D8=D!$D$5,D!$E$5,IF(D8=D!$D$6,D!$E$6,IF(D8=D!$D$7,D!$E$7,IF(D8=D!$D$8,D!$E$8,IF(D8=D!$D$9,D!#REF!,IF(D8=D!$D$10,D!#REF!,IF(D8=D!$D$11,D!#REF!,IF(D8=D!$D$12,D!#REF!,IF(D8=D!$D$13,D!#REF!,IF(D8=D!$F$5,D!$G$5,IF(D8=D!$F$6,D!$G$6,IF(D8=D!$F$7,D!$G$7,IF(D8=D!$F$8,D!$G$8,IF(D8=D!$F$9,D!$G$9,IF(D8=D!$F$10,D!$I$5,IF(D8=D!$F$11,D!$I$6,IF(D8=D!$H$5,D!#REF!,IF(D8=D!$H$6,D!#REF!,IF(D8=D!$H$7,D!#REF!,IF(D8=D!$H$8,D!#REF!,IF(D8=D!$H$9,D!#REF!,IF(D8=D!$H$10,D!#REF!,IF(D8=D!$J$5,D!#REF!,IF(D8=D!$J$6,D!#REF!,IF(D8=D!$J$7,D!#REF!,IF(D8=D!$J$8,D!#REF!,IF(D8=D!$J$9,D!#REF!,IF(D8=D!$J$10,D!#REF!,IF(D8=D!$J$11,D!#REF!,IF(D8=D!$J$12,D!#REF!,""))))))))))))))))))))))))))))))))))))))</calculatedColumnFormula>
    </tableColumn>
    <tableColumn id="5" xr3:uid="{7712F3B1-F05D-4171-A258-DFD10903F930}" name="Tex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5685DD-FE5B-483E-803C-C01716AB09E4}" name="Options" displayName="Options" ref="M3:O22" totalsRowShown="0">
  <autoFilter ref="M3:O22" xr:uid="{695685DD-FE5B-483E-803C-C01716AB09E4}"/>
  <tableColumns count="3">
    <tableColumn id="1" xr3:uid="{FB0BF8DD-2B77-4CBB-8D71-68D32149798F}" name="Group"/>
    <tableColumn id="2" xr3:uid="{D5F555DF-06A8-4715-87EF-8DEB9876FCAA}" name="Item"/>
    <tableColumn id="3" xr3:uid="{C80C9755-F851-4630-BB2E-CA3884002376}" name="Info" dataDxfId="0">
      <calculatedColumnFormula array="1">"Info " &amp; ROW()-_xlfn.TAKE(ROW(Options[]),1)+1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804AA-AEBF-4C3C-AB75-9AB966DF0BFA}">
  <sheetPr>
    <tabColor theme="1"/>
  </sheetPr>
  <dimension ref="A1:W20"/>
  <sheetViews>
    <sheetView tabSelected="1" topLeftCell="A2" workbookViewId="0">
      <selection activeCell="B15" sqref="B15"/>
    </sheetView>
  </sheetViews>
  <sheetFormatPr defaultRowHeight="14.4" x14ac:dyDescent="0.3"/>
  <sheetData>
    <row r="1" spans="1:23" ht="20.399999999999999" thickBot="1" x14ac:dyDescent="0.45">
      <c r="A1" s="21" t="s">
        <v>133</v>
      </c>
    </row>
    <row r="2" spans="1:23" ht="15" thickTop="1" x14ac:dyDescent="0.3"/>
    <row r="3" spans="1:23" x14ac:dyDescent="0.3">
      <c r="A3" t="s">
        <v>13</v>
      </c>
      <c r="B3" s="1" t="str" cm="1">
        <f t="array" ref="B3:F3">TRANSPOSE(_xlfn.UNIQUE(Options[Group]))</f>
        <v>Group 1</v>
      </c>
      <c r="C3" t="str">
        <v>Group 2</v>
      </c>
      <c r="D3" t="str">
        <v>Group 3</v>
      </c>
      <c r="E3" t="str">
        <v>Group 4</v>
      </c>
      <c r="F3" t="str">
        <v>Group 5</v>
      </c>
      <c r="M3" t="s">
        <v>13</v>
      </c>
      <c r="N3" s="1" t="str" cm="1">
        <f t="array" ref="N3:R3">TRANSPOSE(_xlfn.UNIQUE(Options[Group]))</f>
        <v>Group 1</v>
      </c>
      <c r="O3" t="str">
        <v>Group 2</v>
      </c>
      <c r="P3" t="str">
        <v>Group 3</v>
      </c>
      <c r="Q3" t="str">
        <v>Group 4</v>
      </c>
      <c r="R3" t="str">
        <v>Group 5</v>
      </c>
    </row>
    <row r="4" spans="1:23" x14ac:dyDescent="0.3">
      <c r="A4" t="s">
        <v>14</v>
      </c>
      <c r="B4" s="1" t="str" cm="1">
        <f t="array" ref="B4:B9">_xlfn._xlws.FILTER(Options[Item],Options[Group]=Group)</f>
        <v>Alfa</v>
      </c>
      <c r="C4" s="1" t="str" cm="1">
        <f t="array" ref="C4:C7">_xlfn._xlws.FILTER(Options[Item],Options[Group]=C3)</f>
        <v>Alfa</v>
      </c>
      <c r="D4" s="1" t="str" cm="1">
        <f t="array" ref="D4:D8">_xlfn._xlws.FILTER(Options[Item],Options[Group]=D3)</f>
        <v>Adam</v>
      </c>
      <c r="E4" s="1" t="str" cm="1">
        <f t="array" ref="E4:E5">_xlfn._xlws.FILTER(Options[Item],Options[Group]=E3)</f>
        <v>Alfa</v>
      </c>
      <c r="F4" s="1" t="str" cm="1">
        <f t="array" ref="F4:F5">_xlfn._xlws.FILTER(Options[Item],Options[Group]=F3)</f>
        <v>Axel</v>
      </c>
      <c r="G4" s="1" t="e" cm="1" vm="1">
        <f t="array" ref="G4">_xlfn._xlws.FILTER(Options[Item],Options[Group]=G3)</f>
        <v>#VALUE!</v>
      </c>
      <c r="H4" s="1" t="e" cm="1" vm="1">
        <f t="array" ref="H4">_xlfn._xlws.FILTER(Options[Item],Options[Group]=H3)</f>
        <v>#VALUE!</v>
      </c>
      <c r="I4" s="1" t="e" cm="1" vm="1">
        <f t="array" ref="I4">_xlfn._xlws.FILTER(Options[Item],Options[Group]=I3)</f>
        <v>#VALUE!</v>
      </c>
      <c r="J4" s="1" t="e" cm="1" vm="1">
        <f t="array" ref="J4">_xlfn._xlws.FILTER(Options[Item],Options[Group]=J3)</f>
        <v>#VALUE!</v>
      </c>
      <c r="K4" s="1" t="e" cm="1" vm="1">
        <f t="array" ref="K4">_xlfn._xlws.FILTER(Options[Item],Options[Group]=K3)</f>
        <v>#VALUE!</v>
      </c>
      <c r="M4" t="s">
        <v>42</v>
      </c>
      <c r="N4" s="1" t="str" cm="1">
        <f t="array" ref="N4:N9">_xlfn._xlws.FILTER(Options[Info],Options[Group]=Group)</f>
        <v>Info 1</v>
      </c>
      <c r="O4" s="1" t="str" cm="1">
        <f t="array" ref="O4:O7">_xlfn._xlws.FILTER(Options[Info],Options[Group]=C3)</f>
        <v>Info 7</v>
      </c>
      <c r="P4" s="1" t="str" cm="1">
        <f t="array" ref="P4:P8">_xlfn._xlws.FILTER(Options[Info],Options[Group]=D3)</f>
        <v>Info 11</v>
      </c>
      <c r="Q4" s="1" t="str" cm="1">
        <f t="array" ref="Q4:Q5">_xlfn._xlws.FILTER(Options[Info],Options[Group]=E3)</f>
        <v>Info 16</v>
      </c>
      <c r="R4" s="1" t="str" cm="1">
        <f t="array" ref="R4:R5">_xlfn._xlws.FILTER(Options[Info],Options[Group]=F3)</f>
        <v>Info 18</v>
      </c>
      <c r="S4" s="1" t="e" cm="1" vm="1">
        <f t="array" ref="S4">_xlfn._xlws.FILTER(Options[Info],Options[Group]=G3)</f>
        <v>#VALUE!</v>
      </c>
      <c r="T4" s="1" t="e" cm="1" vm="1">
        <f t="array" ref="T4">_xlfn._xlws.FILTER(Options[Info],Options[Group]=H3)</f>
        <v>#VALUE!</v>
      </c>
      <c r="U4" s="1" t="e" cm="1" vm="1">
        <f t="array" ref="U4">_xlfn._xlws.FILTER(Options[Info],Options[Group]=I3)</f>
        <v>#VALUE!</v>
      </c>
      <c r="V4" s="1" t="e" cm="1" vm="1">
        <f t="array" ref="V4">_xlfn._xlws.FILTER(Options[Info],Options[Group]=J3)</f>
        <v>#VALUE!</v>
      </c>
      <c r="W4" s="1" t="e" cm="1" vm="1">
        <f t="array" ref="W4">_xlfn._xlws.FILTER(Options[Info],Options[Group]=K3)</f>
        <v>#VALUE!</v>
      </c>
    </row>
    <row r="5" spans="1:23" x14ac:dyDescent="0.3">
      <c r="B5" t="str">
        <v>Beta</v>
      </c>
      <c r="C5" t="str">
        <v>Bravo</v>
      </c>
      <c r="D5" t="str">
        <v>Bertil</v>
      </c>
      <c r="E5" t="str">
        <v>Baltimore</v>
      </c>
      <c r="F5" t="str">
        <v>Bertil</v>
      </c>
      <c r="N5" t="str">
        <v>Info 2</v>
      </c>
      <c r="O5" t="str">
        <v>Info 8</v>
      </c>
      <c r="P5" t="str">
        <v>Info 12</v>
      </c>
      <c r="Q5" t="str">
        <v>Info 17</v>
      </c>
      <c r="R5" t="str">
        <v>Info 19</v>
      </c>
    </row>
    <row r="6" spans="1:23" x14ac:dyDescent="0.3">
      <c r="B6" t="str">
        <v>Gamma</v>
      </c>
      <c r="C6" t="str">
        <v>Charlie</v>
      </c>
      <c r="D6" t="str">
        <v>Cesar</v>
      </c>
      <c r="N6" t="str">
        <v>Info 3</v>
      </c>
      <c r="O6" t="str">
        <v>Info 9</v>
      </c>
      <c r="P6" t="str">
        <v>Info 13</v>
      </c>
    </row>
    <row r="7" spans="1:23" x14ac:dyDescent="0.3">
      <c r="B7" t="str">
        <v>Delta</v>
      </c>
      <c r="C7" t="str">
        <v>Delta</v>
      </c>
      <c r="D7" t="str">
        <v>David</v>
      </c>
      <c r="N7" t="str">
        <v>Info 4</v>
      </c>
      <c r="O7" t="str">
        <v>Info 10</v>
      </c>
      <c r="P7" t="str">
        <v>Info 14</v>
      </c>
    </row>
    <row r="8" spans="1:23" x14ac:dyDescent="0.3">
      <c r="B8" t="str">
        <v>Epsilon</v>
      </c>
      <c r="D8" t="str">
        <v>Erik</v>
      </c>
      <c r="N8" t="str">
        <v>Info 5</v>
      </c>
      <c r="P8" t="str">
        <v>Info 15</v>
      </c>
    </row>
    <row r="9" spans="1:23" x14ac:dyDescent="0.3">
      <c r="B9" t="str">
        <v>Zeta</v>
      </c>
      <c r="N9" t="str">
        <v>Info 6</v>
      </c>
    </row>
    <row r="15" spans="1:23" x14ac:dyDescent="0.3">
      <c r="B15" s="1" t="str" cm="1">
        <f t="array" ref="B15:B20">_xlfn._xlws.FILTER(Options[Item],Options[Group]=Group)</f>
        <v>Alfa</v>
      </c>
    </row>
    <row r="16" spans="1:23" x14ac:dyDescent="0.3">
      <c r="B16" t="str">
        <v>Beta</v>
      </c>
    </row>
    <row r="17" spans="2:2" x14ac:dyDescent="0.3">
      <c r="B17" t="str">
        <v>Gamma</v>
      </c>
    </row>
    <row r="18" spans="2:2" x14ac:dyDescent="0.3">
      <c r="B18" t="str">
        <v>Delta</v>
      </c>
    </row>
    <row r="19" spans="2:2" x14ac:dyDescent="0.3">
      <c r="B19" t="str">
        <v>Epsilon</v>
      </c>
    </row>
    <row r="20" spans="2:2" x14ac:dyDescent="0.3">
      <c r="B20" t="str">
        <v>Zeta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</sheetPr>
  <dimension ref="B7:V49"/>
  <sheetViews>
    <sheetView workbookViewId="0">
      <selection activeCell="L40" sqref="L40:V49"/>
    </sheetView>
  </sheetViews>
  <sheetFormatPr defaultRowHeight="14.4" x14ac:dyDescent="0.3"/>
  <cols>
    <col min="1" max="1" width="2.88671875" customWidth="1"/>
    <col min="2" max="2" width="5" bestFit="1" customWidth="1"/>
    <col min="5" max="5" width="12.21875" style="22" customWidth="1"/>
    <col min="7" max="7" width="2.88671875" customWidth="1"/>
    <col min="10" max="10" width="9" customWidth="1"/>
  </cols>
  <sheetData>
    <row r="7" spans="2:10" x14ac:dyDescent="0.3">
      <c r="B7" t="s">
        <v>15</v>
      </c>
      <c r="C7" t="s">
        <v>62</v>
      </c>
      <c r="D7" t="s">
        <v>63</v>
      </c>
      <c r="E7" t="s">
        <v>42</v>
      </c>
      <c r="F7" t="s">
        <v>16</v>
      </c>
      <c r="H7" t="str" cm="1">
        <f t="array" ref="H7:H9">TRANSPOSE(Table2[[#Headers],[Level 1]:[Info]])</f>
        <v>Level 1</v>
      </c>
      <c r="I7" s="8" t="s">
        <v>59</v>
      </c>
    </row>
    <row r="8" spans="2:10" x14ac:dyDescent="0.3">
      <c r="B8">
        <v>47</v>
      </c>
      <c r="C8" t="s">
        <v>41</v>
      </c>
      <c r="D8" t="s">
        <v>12</v>
      </c>
      <c r="E8" s="22" t="str">
        <f>IF(D8=D!$B$5,D!$C$5,IF(D8=D!$B$6,D!$C$6,IF(D8=D!$B$7,D!$C$7,IF(D8=D!$B$8,D!$C$8,IF(D8=D!$B$9,D!$C$9,IF(D8=D!$B$10,D!$C$10,IF(D8=D!$B$11,D!$C$11,IF(D8=D!$B$12,D!$C$12,IF(D8=D!$D$5,D!$E$5,IF(D8=D!$D$6,D!$E$6,IF(D8=D!$D$7,D!$E$7,IF(D8=D!$D$8,D!$E$8,IF(D8=D!$D$9,D!#REF!,IF(D8=D!$D$10,D!#REF!,IF(D8=D!$D$11,D!#REF!,IF(D8=D!$D$12,D!#REF!,IF(D8=D!$D$13,D!#REF!,IF(D8=D!$F$5,D!$G$5,IF(D8=D!$F$6,D!$G$6,IF(D8=D!$F$7,D!$G$7,IF(D8=D!$F$8,D!$G$8,IF(D8=D!$F$9,D!$G$9,IF(D8=D!$F$10,D!$I$5,IF(D8=D!$F$11,D!$I$6,IF(D8=D!$H$5,D!#REF!,IF(D8=D!$H$6,D!#REF!,IF(D8=D!$H$7,D!#REF!,IF(D8=D!$H$8,D!#REF!,IF(D8=D!$H$9,D!#REF!,IF(D8=D!$H$10,D!#REF!,IF(D8=D!$J$5,D!#REF!,IF(D8=D!$J$6,D!#REF!,IF(D8=D!$J$7,D!#REF!,IF(D8=D!$J$8,D!#REF!,IF(D8=D!$J$9,D!#REF!,IF(D8=D!$J$10,D!#REF!,IF(D8=D!$J$11,D!#REF!,IF(D8=D!$J$12,D!#REF!,""))))))))))))))))))))))))))))))))))))))</f>
        <v>Info 15</v>
      </c>
      <c r="H8" t="str">
        <v>Level 2</v>
      </c>
      <c r="I8" s="8" t="s">
        <v>61</v>
      </c>
    </row>
    <row r="9" spans="2:10" x14ac:dyDescent="0.3">
      <c r="H9" t="str">
        <v>Info</v>
      </c>
      <c r="I9" s="8" t="s">
        <v>107</v>
      </c>
    </row>
    <row r="11" spans="2:10" x14ac:dyDescent="0.3">
      <c r="I11" cm="1">
        <f t="array" ref="I11:I15">_xlfn.LET(_xlpm.input,_xlfn.TEXTJOIN("",,I7:I9),
_xlpm.len,LEN(_xlpm.input),
_xlpm.functions,_xlpm.len-LEN(SUBSTITUTE(_xlpm.input,"(","")),
_xlpm.calls,COUNTA("IF"),
_xlpm.hardCodes,(_xlpm.len-LEN(SUBSTITUTE(_xlpm.input,CHAR(34),"")))/2,
_xlpm.hardReferences,(_xlpm.len-LEN(SUBSTITUTE(_xlpm.input,"$","")))/2,
_xlpm.output,_xlfn.VSTACK(_xlpm.len,_xlpm.functions,_xlpm.calls,_xlpm.hardCodes,_xlpm.hardReferences),
_xlpm.output
)</f>
        <v>989</v>
      </c>
      <c r="J11" t="s">
        <v>139</v>
      </c>
    </row>
    <row r="12" spans="2:10" x14ac:dyDescent="0.3">
      <c r="I12">
        <v>43</v>
      </c>
      <c r="J12" t="s">
        <v>141</v>
      </c>
    </row>
    <row r="13" spans="2:10" x14ac:dyDescent="0.3">
      <c r="I13">
        <v>1</v>
      </c>
      <c r="J13" t="s">
        <v>140</v>
      </c>
    </row>
    <row r="14" spans="2:10" x14ac:dyDescent="0.3">
      <c r="I14">
        <v>6</v>
      </c>
      <c r="J14" t="s">
        <v>143</v>
      </c>
    </row>
    <row r="15" spans="2:10" x14ac:dyDescent="0.3">
      <c r="I15">
        <v>88</v>
      </c>
      <c r="J15" t="s">
        <v>144</v>
      </c>
    </row>
    <row r="17" spans="2:19" x14ac:dyDescent="0.3">
      <c r="S17" t="s">
        <v>84</v>
      </c>
    </row>
    <row r="18" spans="2:19" x14ac:dyDescent="0.3">
      <c r="B18" t="s">
        <v>15</v>
      </c>
      <c r="C18" t="s">
        <v>62</v>
      </c>
      <c r="D18" t="s">
        <v>63</v>
      </c>
      <c r="E18" t="s">
        <v>42</v>
      </c>
      <c r="F18" t="s">
        <v>16</v>
      </c>
      <c r="H18" t="str" cm="1">
        <f t="array" ref="H18:H20">TRANSPOSE(Table1[[#Headers],[Level 1]:[Info]])</f>
        <v>Level 1</v>
      </c>
      <c r="I18" s="8" t="s">
        <v>82</v>
      </c>
      <c r="S18" s="8" t="s">
        <v>83</v>
      </c>
    </row>
    <row r="19" spans="2:19" x14ac:dyDescent="0.3">
      <c r="B19">
        <v>11</v>
      </c>
      <c r="C19" t="s">
        <v>41</v>
      </c>
      <c r="D19" t="s">
        <v>12</v>
      </c>
      <c r="E19" s="22" t="str" cm="1">
        <f t="array" ref="E19">_xlfn.LET(_xlpm.level1value,Table1[[#This Row],[Level 1]],
          _xlpm.level2value,Table1[[#This Row],[Level 2]],
_xlpm.level1match,_xlfn.XMATCH(_xlpm.level1value,_xlfn.ANCHORARRAY(Group)),
_xlpm.info_items,_xlfn.ANCHORARRAY(INDEX(_xlfn.ANCHORARRAY(Group_i):Info, 2, _xlpm.level1match)),
_xlpm.level2match,_xlfn.XMATCH(_xlpm.level2value,item_opt),
_xlpm.output,IF(_xlpm.level2value="","",INDEX(_xlpm.info_items,_xlpm.level2match)),
_xlpm.raw,IF($D19="","",INDEX(_xlfn.ANCHORARRAY(INDEX(_xlfn.ANCHORARRAY(Group_i):Info,2,_xlfn.XMATCH($C19,_xlfn.ANCHORARRAY(Group)))),_xlfn.XMATCH($D19,item_opt))),
_xlpm.output
)</f>
        <v>Info 15</v>
      </c>
      <c r="H19" t="str">
        <v>Level 2</v>
      </c>
      <c r="I19" s="8" t="s">
        <v>142</v>
      </c>
      <c r="S19" s="8" t="s">
        <v>145</v>
      </c>
    </row>
    <row r="20" spans="2:19" x14ac:dyDescent="0.3">
      <c r="E20" s="22" t="str" cm="1">
        <f t="array" ref="E20">_xlfn.LET(_xlpm.level1value,$C20,
          _xlpm.level2value,$D20,
_xlpm.level1match,_xlfn.XMATCH(_xlpm.level1value,_xlfn.ANCHORARRAY(Group)),
_xlpm.info_items,_xlfn.ANCHORARRAY(INDEX(_xlfn.ANCHORARRAY(Group_i):Info, 2, _xlpm.level1match)),
_xlpm.level2match,_xlfn.XMATCH(_xlpm.level2value,item_opt),
_xlpm.output,IF(_xlpm.level2value="","",INDEX(_xlpm.info_items,_xlpm.level2match)),
_xlpm.raw,IF($D20="","",INDEX(_xlfn.ANCHORARRAY(INDEX(_xlfn.ANCHORARRAY(Group_i):Info,2,_xlfn.XMATCH($C20,_xlfn.ANCHORARRAY(Group)))),_xlfn.XMATCH($D20,item_opt))),
_xlpm.output
)</f>
        <v/>
      </c>
      <c r="H20" t="str">
        <v>Info</v>
      </c>
      <c r="I20" s="8" t="s">
        <v>106</v>
      </c>
      <c r="S20" s="8" t="s">
        <v>146</v>
      </c>
    </row>
    <row r="22" spans="2:19" x14ac:dyDescent="0.3">
      <c r="I22" cm="1">
        <f t="array" ref="I22:I26">_xlfn.LET(_xlpm.input,_xlfn.TEXTJOIN("",,I18:S20),
_xlpm.len,LEN(_xlpm.input),
_xlpm.functions,_xlpm.len-LEN(SUBSTITUTE(_xlpm.input,"(","")),
_xlpm.calls,COUNTA("#","IF","TRANSPOSE","INDEX","XMATCH"),
_xlpm.hardCodes,(_xlpm.len-LEN(SUBSTITUTE(_xlpm.input,CHAR(34),"")))/2,
_xlpm.hardReferences,(_xlpm.len-LEN(SUBSTITUTE(_xlpm.input,"$","")))/2,
_xlpm.output,_xlfn.VSTACK(_xlpm.len,_xlpm.functions,_xlpm.calls,_xlpm.hardCodes,_xlpm.hardReferences),
_xlpm.output
)</f>
        <v>231</v>
      </c>
      <c r="J22" t="str" cm="1">
        <f t="array" ref="J22:J26">J11:J15</f>
        <v>No of Chars</v>
      </c>
    </row>
    <row r="23" spans="2:19" x14ac:dyDescent="0.3">
      <c r="I23">
        <v>11</v>
      </c>
      <c r="J23" t="str">
        <v>No of Function Calls</v>
      </c>
    </row>
    <row r="24" spans="2:19" x14ac:dyDescent="0.3">
      <c r="I24">
        <v>5</v>
      </c>
      <c r="J24" t="str">
        <v>No of Unique Functions</v>
      </c>
    </row>
    <row r="25" spans="2:19" x14ac:dyDescent="0.3">
      <c r="I25">
        <v>2</v>
      </c>
      <c r="J25" t="str">
        <v>No of Hard Coded Strings</v>
      </c>
    </row>
    <row r="26" spans="2:19" x14ac:dyDescent="0.3">
      <c r="I26">
        <v>2</v>
      </c>
      <c r="J26" t="str">
        <v>No of Hard Classic References</v>
      </c>
    </row>
    <row r="40" spans="12:22" ht="15" thickBot="1" x14ac:dyDescent="0.35">
      <c r="L40" s="4" t="s">
        <v>43</v>
      </c>
      <c r="M40" s="5" t="s">
        <v>51</v>
      </c>
      <c r="N40" s="5" t="s">
        <v>50</v>
      </c>
      <c r="O40" s="5" t="s">
        <v>44</v>
      </c>
      <c r="P40" s="5" t="s">
        <v>45</v>
      </c>
      <c r="Q40" s="5" t="s">
        <v>46</v>
      </c>
      <c r="R40" s="5" t="s">
        <v>47</v>
      </c>
      <c r="S40" s="5" t="s">
        <v>48</v>
      </c>
      <c r="T40" s="5" t="s">
        <v>49</v>
      </c>
      <c r="U40" s="5" t="s">
        <v>53</v>
      </c>
      <c r="V40" s="5" t="s">
        <v>54</v>
      </c>
    </row>
    <row r="41" spans="12:22" x14ac:dyDescent="0.3">
      <c r="L41" s="5">
        <v>3</v>
      </c>
      <c r="M41" t="s">
        <v>39</v>
      </c>
      <c r="O41" s="2" t="s">
        <v>40</v>
      </c>
      <c r="P41" s="3"/>
      <c r="Q41" t="s">
        <v>41</v>
      </c>
      <c r="S41" s="2" t="s">
        <v>55</v>
      </c>
      <c r="U41" s="2" t="s">
        <v>56</v>
      </c>
    </row>
    <row r="42" spans="12:22" x14ac:dyDescent="0.3">
      <c r="L42" s="5">
        <v>4</v>
      </c>
      <c r="M42" t="str" cm="1">
        <f t="array" ref="M42:M47">_xlfn.ANCHORARRAY(Item)</f>
        <v>Alfa</v>
      </c>
      <c r="N42" t="str" cm="1">
        <f t="array" ref="N42:N49">D!C5:C12</f>
        <v>Info 1</v>
      </c>
      <c r="O42" s="2" t="str" cm="1">
        <f t="array" ref="O42:O45">_xlfn.ANCHORARRAY(λ!C4)</f>
        <v>Alfa</v>
      </c>
      <c r="P42" t="str" cm="1">
        <f t="array" ref="P42:P49">D!E5:E12</f>
        <v>Info 7</v>
      </c>
      <c r="Q42" s="2" t="str" cm="1">
        <f t="array" ref="Q42:Q46">_xlfn.ANCHORARRAY(λ!D4)</f>
        <v>Adam</v>
      </c>
      <c r="R42" t="str" cm="1">
        <f t="array" ref="R42:R49">D!G5:G12</f>
        <v>Info 11</v>
      </c>
      <c r="S42" s="2" t="str" cm="1">
        <f t="array" ref="S42:S43">_xlfn.ANCHORARRAY(λ!E4)</f>
        <v>Alfa</v>
      </c>
      <c r="T42" t="str" cm="1">
        <f t="array" ref="T42:T49">D!I5:I12</f>
        <v>Info 16</v>
      </c>
      <c r="U42" s="2" t="str" cm="1">
        <f t="array" ref="U42:U43">_xlfn.ANCHORARRAY(λ!F4)</f>
        <v>Axel</v>
      </c>
      <c r="V42" t="str" cm="1">
        <f t="array" ref="V42:V49">D!K5:K12</f>
        <v>Info 18</v>
      </c>
    </row>
    <row r="43" spans="12:22" x14ac:dyDescent="0.3">
      <c r="L43" s="5">
        <v>5</v>
      </c>
      <c r="M43" t="str">
        <v>Beta</v>
      </c>
      <c r="N43" t="str">
        <v>Info 2</v>
      </c>
      <c r="O43" s="2" t="str">
        <v>Bravo</v>
      </c>
      <c r="P43" s="3" t="str">
        <v>Info 8</v>
      </c>
      <c r="Q43" t="str">
        <v>Bertil</v>
      </c>
      <c r="R43" t="str">
        <v>Info 12</v>
      </c>
      <c r="S43" s="2" t="str">
        <v>Baltimore</v>
      </c>
      <c r="T43" t="str">
        <v>Info 17</v>
      </c>
      <c r="U43" s="2" t="str">
        <v>Bertil</v>
      </c>
      <c r="V43" t="str">
        <v>Info 19</v>
      </c>
    </row>
    <row r="44" spans="12:22" x14ac:dyDescent="0.3">
      <c r="L44" s="5">
        <v>6</v>
      </c>
      <c r="M44" t="str">
        <v>Gamma</v>
      </c>
      <c r="N44" t="str">
        <v>Info 3</v>
      </c>
      <c r="O44" s="2" t="str">
        <v>Charlie</v>
      </c>
      <c r="P44" s="3" t="str">
        <v>Info 9</v>
      </c>
      <c r="Q44" t="str">
        <v>Cesar</v>
      </c>
      <c r="R44" t="str">
        <v>Info 13</v>
      </c>
      <c r="S44" s="24" t="s">
        <v>17</v>
      </c>
      <c r="T44" s="25" t="str">
        <v>Info X10</v>
      </c>
      <c r="U44" s="24" t="s">
        <v>17</v>
      </c>
      <c r="V44" s="25" t="str">
        <v>Info X16</v>
      </c>
    </row>
    <row r="45" spans="12:22" x14ac:dyDescent="0.3">
      <c r="L45" s="5">
        <v>7</v>
      </c>
      <c r="M45" t="str">
        <v>Delta</v>
      </c>
      <c r="N45" t="str">
        <v>Info 4</v>
      </c>
      <c r="O45" s="2" t="str">
        <v>Delta</v>
      </c>
      <c r="P45" s="3" t="str">
        <v>Info 10</v>
      </c>
      <c r="Q45" t="str">
        <v>David</v>
      </c>
      <c r="R45" t="str">
        <v>Info 14</v>
      </c>
      <c r="S45" s="24" t="s">
        <v>18</v>
      </c>
      <c r="T45" s="25" t="str">
        <v>Info X11</v>
      </c>
      <c r="U45" s="24" t="s">
        <v>18</v>
      </c>
      <c r="V45" s="25" t="str">
        <v>Info X17</v>
      </c>
    </row>
    <row r="46" spans="12:22" x14ac:dyDescent="0.3">
      <c r="L46" s="5">
        <v>8</v>
      </c>
      <c r="M46" t="str">
        <v>Epsilon</v>
      </c>
      <c r="N46" t="str">
        <v>Info 5</v>
      </c>
      <c r="O46" s="24" t="s">
        <v>17</v>
      </c>
      <c r="P46" s="26" t="str">
        <v>Info X3</v>
      </c>
      <c r="Q46" t="str">
        <v>Erik</v>
      </c>
      <c r="R46" t="str">
        <v>Info 15</v>
      </c>
      <c r="S46" s="24" t="s">
        <v>19</v>
      </c>
      <c r="T46" s="25" t="str">
        <v>Info X12</v>
      </c>
      <c r="U46" s="24" t="s">
        <v>19</v>
      </c>
      <c r="V46" s="25" t="str">
        <v>Info X18</v>
      </c>
    </row>
    <row r="47" spans="12:22" x14ac:dyDescent="0.3">
      <c r="L47" s="5">
        <v>9</v>
      </c>
      <c r="M47" t="str">
        <v>Zeta</v>
      </c>
      <c r="N47" t="str">
        <v>Info 6</v>
      </c>
      <c r="O47" s="24" t="s">
        <v>18</v>
      </c>
      <c r="P47" s="26" t="str">
        <v>Info X4</v>
      </c>
      <c r="Q47" s="23" t="s">
        <v>17</v>
      </c>
      <c r="R47" s="25" t="str">
        <v>Info X7</v>
      </c>
      <c r="S47" s="24" t="s">
        <v>57</v>
      </c>
      <c r="T47" s="25" t="str">
        <v>Info X13</v>
      </c>
      <c r="U47" s="24" t="s">
        <v>57</v>
      </c>
      <c r="V47" s="25" t="str">
        <v>Info X19</v>
      </c>
    </row>
    <row r="48" spans="12:22" x14ac:dyDescent="0.3">
      <c r="L48" s="5">
        <v>10</v>
      </c>
      <c r="M48" s="23" t="s">
        <v>17</v>
      </c>
      <c r="N48" s="25" t="str">
        <v>Info X1</v>
      </c>
      <c r="O48" s="24" t="s">
        <v>19</v>
      </c>
      <c r="P48" s="26" t="str">
        <v>Info X5</v>
      </c>
      <c r="Q48" s="23" t="s">
        <v>18</v>
      </c>
      <c r="R48" s="25" t="str">
        <v>Info X8</v>
      </c>
      <c r="S48" s="24" t="s">
        <v>58</v>
      </c>
      <c r="T48" s="25" t="str">
        <v>Info X14</v>
      </c>
      <c r="U48" s="24" t="s">
        <v>58</v>
      </c>
      <c r="V48" s="25" t="str">
        <v>Info X20</v>
      </c>
    </row>
    <row r="49" spans="12:22" x14ac:dyDescent="0.3">
      <c r="L49" s="5">
        <v>11</v>
      </c>
      <c r="M49" s="23" t="s">
        <v>18</v>
      </c>
      <c r="N49" s="25" t="str">
        <v>Info X2</v>
      </c>
      <c r="O49" s="24" t="s">
        <v>57</v>
      </c>
      <c r="P49" s="26" t="str">
        <v>Info X6</v>
      </c>
      <c r="Q49" s="15" t="s">
        <v>19</v>
      </c>
      <c r="R49" s="25" t="str">
        <v>Info X9</v>
      </c>
      <c r="S49" s="16" t="s">
        <v>60</v>
      </c>
      <c r="T49" s="25" t="str">
        <v>Info X15</v>
      </c>
      <c r="U49" s="24" t="s">
        <v>60</v>
      </c>
      <c r="V49" s="25" t="str">
        <v>Info X21</v>
      </c>
    </row>
  </sheetData>
  <phoneticPr fontId="5" type="noConversion"/>
  <dataValidations count="2">
    <dataValidation type="list" allowBlank="1" showInputMessage="1" showErrorMessage="1" sqref="C19" xr:uid="{6760C57B-F8F2-4CBE-8E73-60C8E2B9DF75}">
      <formula1>_xlfn.ANCHORARRAY(Group)</formula1>
    </dataValidation>
    <dataValidation type="list" allowBlank="1" showInputMessage="1" showErrorMessage="1" sqref="D19" xr:uid="{FB3A9CFD-826C-4E2F-A644-62D922471440}">
      <formula1>item_opt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A4DB0A0-516C-4920-9589-33A71E7FEB98}">
          <x14:formula1>
            <xm:f>D!$B$3:$K$3</xm:f>
          </x14:formula1>
          <xm:sqref>C8</xm:sqref>
        </x14:dataValidation>
        <x14:dataValidation type="list" allowBlank="1" showInputMessage="1" showErrorMessage="1" xr:uid="{CCBAE2B9-B162-4041-88B1-CBE315875E8E}">
          <x14:formula1>
            <xm:f>IF(C8="Group 1",D!$B$5:$B$12,IF(C8="Group 2",D!$D$5:$D$13,IF(C8="Group 3",D!$F$5:$F$11,IF(C8="Group 4",D!$H$5:$H$10,IF(C8="Group 5",D!$J$5:$J$12)))))</xm:f>
          </x14:formula1>
          <xm:sqref>D8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63353-F130-47CB-BE59-82F785C731A2}">
  <sheetPr>
    <tabColor theme="9"/>
  </sheetPr>
  <dimension ref="Q3:S31"/>
  <sheetViews>
    <sheetView showGridLines="0" showRowColHeaders="0" workbookViewId="0">
      <selection activeCell="I30" sqref="I30"/>
    </sheetView>
  </sheetViews>
  <sheetFormatPr defaultRowHeight="14.4" x14ac:dyDescent="0.3"/>
  <cols>
    <col min="1" max="1" width="2.88671875" customWidth="1"/>
    <col min="16" max="16" width="2.88671875" customWidth="1"/>
  </cols>
  <sheetData>
    <row r="3" spans="17:17" ht="15" x14ac:dyDescent="0.3">
      <c r="Q3" s="10" t="s">
        <v>64</v>
      </c>
    </row>
    <row r="4" spans="17:17" ht="15" x14ac:dyDescent="0.3">
      <c r="Q4" s="10" t="s">
        <v>65</v>
      </c>
    </row>
    <row r="5" spans="17:17" ht="15" x14ac:dyDescent="0.3">
      <c r="Q5" s="10" t="s">
        <v>66</v>
      </c>
    </row>
    <row r="6" spans="17:17" ht="15" x14ac:dyDescent="0.3">
      <c r="Q6" s="10"/>
    </row>
    <row r="7" spans="17:17" ht="15" x14ac:dyDescent="0.3">
      <c r="Q7" s="10" t="s">
        <v>67</v>
      </c>
    </row>
    <row r="8" spans="17:17" ht="15" x14ac:dyDescent="0.3">
      <c r="Q8" s="10" t="s">
        <v>68</v>
      </c>
    </row>
    <row r="9" spans="17:17" ht="15" x14ac:dyDescent="0.3">
      <c r="Q9" s="10"/>
    </row>
    <row r="10" spans="17:17" ht="15" x14ac:dyDescent="0.3">
      <c r="Q10" s="10" t="s">
        <v>69</v>
      </c>
    </row>
    <row r="11" spans="17:17" ht="15" x14ac:dyDescent="0.3">
      <c r="Q11" s="10" t="s">
        <v>70</v>
      </c>
    </row>
    <row r="12" spans="17:17" ht="15" x14ac:dyDescent="0.3">
      <c r="Q12" s="10" t="s">
        <v>71</v>
      </c>
    </row>
    <row r="13" spans="17:17" ht="15" x14ac:dyDescent="0.3">
      <c r="Q13" s="10" t="s">
        <v>72</v>
      </c>
    </row>
    <row r="14" spans="17:17" x14ac:dyDescent="0.3">
      <c r="Q14" s="20" t="s">
        <v>138</v>
      </c>
    </row>
    <row r="15" spans="17:17" x14ac:dyDescent="0.3">
      <c r="Q15" s="11"/>
    </row>
    <row r="16" spans="17:17" ht="15" x14ac:dyDescent="0.3">
      <c r="Q16" s="10" t="s">
        <v>73</v>
      </c>
    </row>
    <row r="17" spans="17:19" x14ac:dyDescent="0.3">
      <c r="Q17" s="17" t="s">
        <v>134</v>
      </c>
    </row>
    <row r="18" spans="17:19" x14ac:dyDescent="0.3">
      <c r="Q18" s="11"/>
    </row>
    <row r="19" spans="17:19" ht="15" x14ac:dyDescent="0.3">
      <c r="Q19" s="10" t="s">
        <v>74</v>
      </c>
    </row>
    <row r="21" spans="17:19" ht="15" x14ac:dyDescent="0.3">
      <c r="Q21" s="10"/>
    </row>
    <row r="22" spans="17:19" ht="15" x14ac:dyDescent="0.3">
      <c r="Q22" s="10" t="s">
        <v>75</v>
      </c>
    </row>
    <row r="23" spans="17:19" x14ac:dyDescent="0.3">
      <c r="Q23" s="12" t="e" cm="1">
        <f t="array" ref="Q23">informationstyp_opt</f>
        <v>#NAME?</v>
      </c>
    </row>
    <row r="24" spans="17:19" ht="15" x14ac:dyDescent="0.3">
      <c r="Q24" s="10"/>
    </row>
    <row r="25" spans="17:19" ht="15" x14ac:dyDescent="0.3">
      <c r="Q25" s="10" t="s">
        <v>76</v>
      </c>
    </row>
    <row r="26" spans="17:19" x14ac:dyDescent="0.3">
      <c r="Q26" s="12" t="str" cm="1">
        <f t="array" ref="Q26">IFERROR(INDEX(informationstyp_i_opt,_xlfn.XMATCH($C9,informationstyp_opt)),"")</f>
        <v/>
      </c>
    </row>
    <row r="27" spans="17:19" x14ac:dyDescent="0.3">
      <c r="Q27" s="9"/>
    </row>
    <row r="28" spans="17:19" ht="15" x14ac:dyDescent="0.3">
      <c r="Q28" s="10" t="s">
        <v>77</v>
      </c>
    </row>
    <row r="29" spans="17:19" x14ac:dyDescent="0.3">
      <c r="Q29" s="13" t="s">
        <v>78</v>
      </c>
      <c r="R29" s="18" t="s">
        <v>135</v>
      </c>
      <c r="S29" s="13" t="s">
        <v>79</v>
      </c>
    </row>
    <row r="30" spans="17:19" x14ac:dyDescent="0.3">
      <c r="Q30" s="13" t="s">
        <v>80</v>
      </c>
      <c r="R30" s="18" t="s">
        <v>136</v>
      </c>
      <c r="S30" s="19" t="s">
        <v>134</v>
      </c>
    </row>
    <row r="31" spans="17:19" x14ac:dyDescent="0.3">
      <c r="Q31" s="13" t="s">
        <v>81</v>
      </c>
      <c r="R31" s="14" t="str" cm="1">
        <f t="array" ref="R31">IFERROR(INDEX(informationstyp_i_opt,_xlfn.XMATCH($C9,informationstyp_opt)),"")</f>
        <v/>
      </c>
      <c r="S31" s="19" t="s">
        <v>137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DDF52-3C93-45E1-99AD-1C64AF93C7BB}">
  <sheetPr>
    <tabColor theme="1"/>
  </sheetPr>
  <dimension ref="B3:O46"/>
  <sheetViews>
    <sheetView showGridLines="0" workbookViewId="0">
      <selection activeCell="M23" sqref="M23"/>
    </sheetView>
  </sheetViews>
  <sheetFormatPr defaultRowHeight="14.4" x14ac:dyDescent="0.3"/>
  <cols>
    <col min="1" max="1" width="2.88671875" customWidth="1"/>
    <col min="16" max="16" width="2.88671875" customWidth="1"/>
  </cols>
  <sheetData>
    <row r="3" spans="2:15" x14ac:dyDescent="0.3">
      <c r="B3" t="s">
        <v>39</v>
      </c>
      <c r="D3" s="2" t="s">
        <v>40</v>
      </c>
      <c r="E3" s="3"/>
      <c r="F3" t="s">
        <v>41</v>
      </c>
      <c r="H3" s="2" t="s">
        <v>55</v>
      </c>
      <c r="J3" s="2" t="s">
        <v>56</v>
      </c>
      <c r="M3" t="s">
        <v>13</v>
      </c>
      <c r="N3" t="s">
        <v>14</v>
      </c>
      <c r="O3" t="s">
        <v>42</v>
      </c>
    </row>
    <row r="4" spans="2:15" x14ac:dyDescent="0.3">
      <c r="D4" s="2"/>
      <c r="E4" s="3"/>
      <c r="H4" s="2"/>
      <c r="J4" s="2"/>
      <c r="M4" t="s">
        <v>39</v>
      </c>
      <c r="N4" t="s">
        <v>0</v>
      </c>
      <c r="O4" t="str" cm="1">
        <f t="array" ref="O4">"Info " &amp; ROW()-_xlfn.TAKE(ROW(Options[]),1)+1</f>
        <v>Info 1</v>
      </c>
    </row>
    <row r="5" spans="2:15" x14ac:dyDescent="0.3">
      <c r="B5" s="6" t="str" cm="1">
        <f t="array" ref="B5:B10">_xlfn.ANCHORARRAY(Item)</f>
        <v>Alfa</v>
      </c>
      <c r="C5" t="s">
        <v>20</v>
      </c>
      <c r="D5" s="7" t="str" cm="1">
        <f t="array" ref="D5:D8">_xlfn.ANCHORARRAY(Work!O42)</f>
        <v>Alfa</v>
      </c>
      <c r="E5" s="3" t="s">
        <v>26</v>
      </c>
      <c r="F5" s="7" t="str" cm="1">
        <f t="array" ref="F5:F9">_xlfn.ANCHORARRAY(Work!Q42)</f>
        <v>Adam</v>
      </c>
      <c r="G5" t="s">
        <v>30</v>
      </c>
      <c r="H5" s="7" t="str" cm="1">
        <f t="array" ref="H5:H6">_xlfn.TAKE(_xlfn.ANCHORARRAY(Work!S42),2)</f>
        <v>Alfa</v>
      </c>
      <c r="I5" t="s">
        <v>35</v>
      </c>
      <c r="J5" s="7" t="str" cm="1">
        <f t="array" ref="J5:J6">_xlfn.ANCHORARRAY(Work!U42)</f>
        <v>Axel</v>
      </c>
      <c r="K5" t="s">
        <v>37</v>
      </c>
      <c r="M5" t="s">
        <v>39</v>
      </c>
      <c r="N5" t="s">
        <v>1</v>
      </c>
      <c r="O5" t="str" cm="1">
        <f t="array" ref="O5">"Info " &amp; ROW()-_xlfn.TAKE(ROW(Options[]),1)+1</f>
        <v>Info 2</v>
      </c>
    </row>
    <row r="6" spans="2:15" x14ac:dyDescent="0.3">
      <c r="B6" s="6" t="str">
        <v>Beta</v>
      </c>
      <c r="C6" t="s">
        <v>21</v>
      </c>
      <c r="D6" s="7" t="str">
        <v>Bravo</v>
      </c>
      <c r="E6" s="3" t="s">
        <v>27</v>
      </c>
      <c r="F6" s="6" t="str">
        <v>Bertil</v>
      </c>
      <c r="G6" t="s">
        <v>31</v>
      </c>
      <c r="H6" s="7" t="str">
        <v>Baltimore</v>
      </c>
      <c r="I6" t="s">
        <v>36</v>
      </c>
      <c r="J6" s="7" t="str">
        <v>Bertil</v>
      </c>
      <c r="K6" t="s">
        <v>38</v>
      </c>
      <c r="M6" t="s">
        <v>39</v>
      </c>
      <c r="N6" t="s">
        <v>2</v>
      </c>
      <c r="O6" t="str" cm="1">
        <f t="array" ref="O6">"Info " &amp; ROW()-_xlfn.TAKE(ROW(Options[]),1)+1</f>
        <v>Info 3</v>
      </c>
    </row>
    <row r="7" spans="2:15" x14ac:dyDescent="0.3">
      <c r="B7" s="6" t="str">
        <v>Gamma</v>
      </c>
      <c r="C7" t="s">
        <v>22</v>
      </c>
      <c r="D7" s="7" t="str">
        <v>Charlie</v>
      </c>
      <c r="E7" s="3" t="s">
        <v>28</v>
      </c>
      <c r="F7" s="6" t="str">
        <v>Cesar</v>
      </c>
      <c r="G7" t="s">
        <v>32</v>
      </c>
      <c r="H7" s="7" t="s">
        <v>17</v>
      </c>
      <c r="I7" t="s">
        <v>94</v>
      </c>
      <c r="J7" s="7" t="s">
        <v>17</v>
      </c>
      <c r="K7" t="s">
        <v>100</v>
      </c>
      <c r="M7" t="s">
        <v>39</v>
      </c>
      <c r="N7" t="s">
        <v>3</v>
      </c>
      <c r="O7" t="str" cm="1">
        <f t="array" ref="O7">"Info " &amp; ROW()-_xlfn.TAKE(ROW(Options[]),1)+1</f>
        <v>Info 4</v>
      </c>
    </row>
    <row r="8" spans="2:15" x14ac:dyDescent="0.3">
      <c r="B8" s="6" t="str">
        <v>Delta</v>
      </c>
      <c r="C8" t="s">
        <v>23</v>
      </c>
      <c r="D8" s="7" t="str">
        <v>Delta</v>
      </c>
      <c r="E8" s="3" t="s">
        <v>29</v>
      </c>
      <c r="F8" s="6" t="str">
        <v>David</v>
      </c>
      <c r="G8" t="s">
        <v>33</v>
      </c>
      <c r="H8" s="7" t="s">
        <v>18</v>
      </c>
      <c r="I8" t="s">
        <v>95</v>
      </c>
      <c r="J8" s="7" t="s">
        <v>18</v>
      </c>
      <c r="K8" t="s">
        <v>101</v>
      </c>
      <c r="M8" t="s">
        <v>39</v>
      </c>
      <c r="N8" t="s">
        <v>4</v>
      </c>
      <c r="O8" t="str" cm="1">
        <f t="array" ref="O8">"Info " &amp; ROW()-_xlfn.TAKE(ROW(Options[]),1)+1</f>
        <v>Info 5</v>
      </c>
    </row>
    <row r="9" spans="2:15" x14ac:dyDescent="0.3">
      <c r="B9" s="6" t="str">
        <v>Epsilon</v>
      </c>
      <c r="C9" t="s">
        <v>24</v>
      </c>
      <c r="D9" s="7" t="s">
        <v>17</v>
      </c>
      <c r="E9" t="s">
        <v>87</v>
      </c>
      <c r="F9" s="6" t="str">
        <v>Erik</v>
      </c>
      <c r="G9" t="s">
        <v>34</v>
      </c>
      <c r="H9" s="7" t="s">
        <v>19</v>
      </c>
      <c r="I9" t="s">
        <v>96</v>
      </c>
      <c r="J9" s="7" t="s">
        <v>19</v>
      </c>
      <c r="K9" t="s">
        <v>102</v>
      </c>
      <c r="M9" t="s">
        <v>39</v>
      </c>
      <c r="N9" t="s">
        <v>5</v>
      </c>
      <c r="O9" t="str" cm="1">
        <f t="array" ref="O9">"Info " &amp; ROW()-_xlfn.TAKE(ROW(Options[]),1)+1</f>
        <v>Info 6</v>
      </c>
    </row>
    <row r="10" spans="2:15" x14ac:dyDescent="0.3">
      <c r="B10" s="6" t="str">
        <v>Zeta</v>
      </c>
      <c r="C10" t="s">
        <v>25</v>
      </c>
      <c r="D10" s="7" t="s">
        <v>18</v>
      </c>
      <c r="E10" t="s">
        <v>88</v>
      </c>
      <c r="F10" s="6" t="s">
        <v>17</v>
      </c>
      <c r="G10" t="s">
        <v>91</v>
      </c>
      <c r="H10" s="7" t="s">
        <v>57</v>
      </c>
      <c r="I10" s="15" t="s">
        <v>97</v>
      </c>
      <c r="J10" s="7" t="s">
        <v>57</v>
      </c>
      <c r="K10" t="s">
        <v>103</v>
      </c>
      <c r="M10" t="s">
        <v>40</v>
      </c>
      <c r="N10" t="s">
        <v>0</v>
      </c>
      <c r="O10" t="str" cm="1">
        <f t="array" ref="O10">"Info " &amp; ROW()-_xlfn.TAKE(ROW(Options[]),1)+1</f>
        <v>Info 7</v>
      </c>
    </row>
    <row r="11" spans="2:15" x14ac:dyDescent="0.3">
      <c r="B11" s="6" t="s">
        <v>17</v>
      </c>
      <c r="C11" t="s">
        <v>85</v>
      </c>
      <c r="D11" s="7" t="s">
        <v>19</v>
      </c>
      <c r="E11" t="s">
        <v>89</v>
      </c>
      <c r="F11" s="6" t="s">
        <v>18</v>
      </c>
      <c r="G11" t="s">
        <v>92</v>
      </c>
      <c r="H11" s="16" t="s">
        <v>58</v>
      </c>
      <c r="I11" s="15" t="s">
        <v>98</v>
      </c>
      <c r="J11" s="7" t="s">
        <v>58</v>
      </c>
      <c r="K11" t="s">
        <v>104</v>
      </c>
      <c r="M11" t="s">
        <v>40</v>
      </c>
      <c r="N11" t="s">
        <v>6</v>
      </c>
      <c r="O11" t="str" cm="1">
        <f t="array" ref="O11">"Info " &amp; ROW()-_xlfn.TAKE(ROW(Options[]),1)+1</f>
        <v>Info 8</v>
      </c>
    </row>
    <row r="12" spans="2:15" x14ac:dyDescent="0.3">
      <c r="B12" s="6" t="s">
        <v>18</v>
      </c>
      <c r="C12" t="s">
        <v>86</v>
      </c>
      <c r="D12" s="7" t="s">
        <v>57</v>
      </c>
      <c r="E12" t="s">
        <v>90</v>
      </c>
      <c r="F12" s="15" t="s">
        <v>19</v>
      </c>
      <c r="G12" t="s">
        <v>93</v>
      </c>
      <c r="H12" s="16" t="s">
        <v>60</v>
      </c>
      <c r="I12" s="15" t="s">
        <v>99</v>
      </c>
      <c r="J12" s="7" t="s">
        <v>60</v>
      </c>
      <c r="K12" t="s">
        <v>105</v>
      </c>
      <c r="M12" t="s">
        <v>40</v>
      </c>
      <c r="N12" t="s">
        <v>7</v>
      </c>
      <c r="O12" t="str" cm="1">
        <f t="array" ref="O12">"Info " &amp; ROW()-_xlfn.TAKE(ROW(Options[]),1)+1</f>
        <v>Info 9</v>
      </c>
    </row>
    <row r="13" spans="2:15" x14ac:dyDescent="0.3">
      <c r="M13" t="s">
        <v>40</v>
      </c>
      <c r="N13" t="s">
        <v>3</v>
      </c>
      <c r="O13" t="str" cm="1">
        <f t="array" ref="O13">"Info " &amp; ROW()-_xlfn.TAKE(ROW(Options[]),1)+1</f>
        <v>Info 10</v>
      </c>
    </row>
    <row r="14" spans="2:15" x14ac:dyDescent="0.3">
      <c r="M14" t="s">
        <v>41</v>
      </c>
      <c r="N14" t="s">
        <v>8</v>
      </c>
      <c r="O14" t="str" cm="1">
        <f t="array" ref="O14">"Info " &amp; ROW()-_xlfn.TAKE(ROW(Options[]),1)+1</f>
        <v>Info 11</v>
      </c>
    </row>
    <row r="15" spans="2:15" x14ac:dyDescent="0.3">
      <c r="M15" t="s">
        <v>41</v>
      </c>
      <c r="N15" t="s">
        <v>9</v>
      </c>
      <c r="O15" t="str" cm="1">
        <f t="array" ref="O15">"Info " &amp; ROW()-_xlfn.TAKE(ROW(Options[]),1)+1</f>
        <v>Info 12</v>
      </c>
    </row>
    <row r="16" spans="2:15" x14ac:dyDescent="0.3">
      <c r="M16" t="s">
        <v>41</v>
      </c>
      <c r="N16" t="s">
        <v>10</v>
      </c>
      <c r="O16" t="str" cm="1">
        <f t="array" ref="O16">"Info " &amp; ROW()-_xlfn.TAKE(ROW(Options[]),1)+1</f>
        <v>Info 13</v>
      </c>
    </row>
    <row r="17" spans="13:15" x14ac:dyDescent="0.3">
      <c r="M17" t="s">
        <v>41</v>
      </c>
      <c r="N17" t="s">
        <v>11</v>
      </c>
      <c r="O17" t="str" cm="1">
        <f t="array" ref="O17">"Info " &amp; ROW()-_xlfn.TAKE(ROW(Options[]),1)+1</f>
        <v>Info 14</v>
      </c>
    </row>
    <row r="18" spans="13:15" x14ac:dyDescent="0.3">
      <c r="M18" t="s">
        <v>41</v>
      </c>
      <c r="N18" t="s">
        <v>12</v>
      </c>
      <c r="O18" t="str" cm="1">
        <f t="array" ref="O18">"Info " &amp; ROW()-_xlfn.TAKE(ROW(Options[]),1)+1</f>
        <v>Info 15</v>
      </c>
    </row>
    <row r="19" spans="13:15" x14ac:dyDescent="0.3">
      <c r="M19" t="s">
        <v>55</v>
      </c>
      <c r="N19" t="s">
        <v>0</v>
      </c>
      <c r="O19" t="str" cm="1">
        <f t="array" ref="O19">"Info " &amp; ROW()-_xlfn.TAKE(ROW(Options[]),1)+1</f>
        <v>Info 16</v>
      </c>
    </row>
    <row r="20" spans="13:15" x14ac:dyDescent="0.3">
      <c r="M20" t="s">
        <v>55</v>
      </c>
      <c r="N20" t="s">
        <v>108</v>
      </c>
      <c r="O20" t="str" cm="1">
        <f t="array" ref="O20">"Info " &amp; ROW()-_xlfn.TAKE(ROW(Options[]),1)+1</f>
        <v>Info 17</v>
      </c>
    </row>
    <row r="21" spans="13:15" x14ac:dyDescent="0.3">
      <c r="M21" t="s">
        <v>56</v>
      </c>
      <c r="N21" t="s">
        <v>52</v>
      </c>
      <c r="O21" t="str" cm="1">
        <f t="array" ref="O21">"Info " &amp; ROW()-_xlfn.TAKE(ROW(Options[]),1)+1</f>
        <v>Info 18</v>
      </c>
    </row>
    <row r="22" spans="13:15" x14ac:dyDescent="0.3">
      <c r="M22" t="s">
        <v>56</v>
      </c>
      <c r="N22" t="s">
        <v>9</v>
      </c>
      <c r="O22" t="str" cm="1">
        <f t="array" ref="O22">"Info " &amp; ROW()-_xlfn.TAKE(ROW(Options[]),1)+1</f>
        <v>Info 19</v>
      </c>
    </row>
    <row r="23" spans="13:15" x14ac:dyDescent="0.3">
      <c r="M23" t="s">
        <v>55</v>
      </c>
      <c r="N23" t="s">
        <v>109</v>
      </c>
      <c r="O23" t="str" cm="1">
        <f t="array" ref="O23">"Info " &amp; ROW()-_xlfn.TAKE(ROW(Options[]),1)+1</f>
        <v>Info 20</v>
      </c>
    </row>
    <row r="24" spans="13:15" x14ac:dyDescent="0.3">
      <c r="M24" t="s">
        <v>55</v>
      </c>
      <c r="N24" t="s">
        <v>110</v>
      </c>
      <c r="O24" t="str" cm="1">
        <f t="array" ref="O24">"Info " &amp; ROW()-_xlfn.TAKE(ROW(Options[]),1)+1</f>
        <v>Info 21</v>
      </c>
    </row>
    <row r="25" spans="13:15" x14ac:dyDescent="0.3">
      <c r="M25" t="s">
        <v>55</v>
      </c>
      <c r="N25" t="s">
        <v>111</v>
      </c>
      <c r="O25" t="str" cm="1">
        <f t="array" ref="O25">"Info " &amp; ROW()-_xlfn.TAKE(ROW(Options[]),1)+1</f>
        <v>Info 22</v>
      </c>
    </row>
    <row r="26" spans="13:15" x14ac:dyDescent="0.3">
      <c r="M26" t="s">
        <v>55</v>
      </c>
      <c r="N26" t="s">
        <v>112</v>
      </c>
      <c r="O26" t="str" cm="1">
        <f t="array" ref="O26">"Info " &amp; ROW()-_xlfn.TAKE(ROW(Options[]),1)+1</f>
        <v>Info 23</v>
      </c>
    </row>
    <row r="27" spans="13:15" x14ac:dyDescent="0.3">
      <c r="M27" t="s">
        <v>55</v>
      </c>
      <c r="N27" t="s">
        <v>113</v>
      </c>
      <c r="O27" t="str" cm="1">
        <f t="array" ref="O27">"Info " &amp; ROW()-_xlfn.TAKE(ROW(Options[]),1)+1</f>
        <v>Info 24</v>
      </c>
    </row>
    <row r="28" spans="13:15" x14ac:dyDescent="0.3">
      <c r="M28" t="s">
        <v>55</v>
      </c>
      <c r="N28" t="s">
        <v>114</v>
      </c>
      <c r="O28" t="str" cm="1">
        <f t="array" ref="O28">"Info " &amp; ROW()-_xlfn.TAKE(ROW(Options[]),1)+1</f>
        <v>Info 25</v>
      </c>
    </row>
    <row r="29" spans="13:15" x14ac:dyDescent="0.3">
      <c r="M29" t="s">
        <v>55</v>
      </c>
      <c r="N29" t="s">
        <v>115</v>
      </c>
      <c r="O29" t="str" cm="1">
        <f t="array" ref="O29">"Info " &amp; ROW()-_xlfn.TAKE(ROW(Options[]),1)+1</f>
        <v>Info 26</v>
      </c>
    </row>
    <row r="30" spans="13:15" x14ac:dyDescent="0.3">
      <c r="M30" t="s">
        <v>55</v>
      </c>
      <c r="N30" t="s">
        <v>116</v>
      </c>
      <c r="O30" t="str" cm="1">
        <f t="array" ref="O30">"Info " &amp; ROW()-_xlfn.TAKE(ROW(Options[]),1)+1</f>
        <v>Info 27</v>
      </c>
    </row>
    <row r="31" spans="13:15" x14ac:dyDescent="0.3">
      <c r="M31" t="s">
        <v>55</v>
      </c>
      <c r="N31" t="s">
        <v>117</v>
      </c>
      <c r="O31" t="str" cm="1">
        <f t="array" ref="O31">"Info " &amp; ROW()-_xlfn.TAKE(ROW(Options[]),1)+1</f>
        <v>Info 28</v>
      </c>
    </row>
    <row r="32" spans="13:15" x14ac:dyDescent="0.3">
      <c r="M32" t="s">
        <v>55</v>
      </c>
      <c r="N32" t="s">
        <v>118</v>
      </c>
      <c r="O32" t="str" cm="1">
        <f t="array" ref="O32">"Info " &amp; ROW()-_xlfn.TAKE(ROW(Options[]),1)+1</f>
        <v>Info 29</v>
      </c>
    </row>
    <row r="33" spans="13:15" x14ac:dyDescent="0.3">
      <c r="M33" t="s">
        <v>55</v>
      </c>
      <c r="N33" t="s">
        <v>119</v>
      </c>
      <c r="O33" t="str" cm="1">
        <f t="array" ref="O33">"Info " &amp; ROW()-_xlfn.TAKE(ROW(Options[]),1)+1</f>
        <v>Info 30</v>
      </c>
    </row>
    <row r="34" spans="13:15" x14ac:dyDescent="0.3">
      <c r="M34" t="s">
        <v>55</v>
      </c>
      <c r="N34" t="s">
        <v>120</v>
      </c>
      <c r="O34" t="str" cm="1">
        <f t="array" ref="O34">"Info " &amp; ROW()-_xlfn.TAKE(ROW(Options[]),1)+1</f>
        <v>Info 31</v>
      </c>
    </row>
    <row r="35" spans="13:15" x14ac:dyDescent="0.3">
      <c r="M35" t="s">
        <v>55</v>
      </c>
      <c r="N35" t="s">
        <v>121</v>
      </c>
      <c r="O35" t="str" cm="1">
        <f t="array" ref="O35">"Info " &amp; ROW()-_xlfn.TAKE(ROW(Options[]),1)+1</f>
        <v>Info 32</v>
      </c>
    </row>
    <row r="36" spans="13:15" x14ac:dyDescent="0.3">
      <c r="M36" t="s">
        <v>55</v>
      </c>
      <c r="N36" t="s">
        <v>122</v>
      </c>
      <c r="O36" t="str" cm="1">
        <f t="array" ref="O36">"Info " &amp; ROW()-_xlfn.TAKE(ROW(Options[]),1)+1</f>
        <v>Info 33</v>
      </c>
    </row>
    <row r="37" spans="13:15" x14ac:dyDescent="0.3">
      <c r="M37" t="s">
        <v>55</v>
      </c>
      <c r="N37" t="s">
        <v>123</v>
      </c>
      <c r="O37" t="str" cm="1">
        <f t="array" ref="O37">"Info " &amp; ROW()-_xlfn.TAKE(ROW(Options[]),1)+1</f>
        <v>Info 34</v>
      </c>
    </row>
    <row r="38" spans="13:15" x14ac:dyDescent="0.3">
      <c r="M38" t="s">
        <v>55</v>
      </c>
      <c r="N38" t="s">
        <v>124</v>
      </c>
      <c r="O38" t="str" cm="1">
        <f t="array" ref="O38">"Info " &amp; ROW()-_xlfn.TAKE(ROW(Options[]),1)+1</f>
        <v>Info 35</v>
      </c>
    </row>
    <row r="39" spans="13:15" x14ac:dyDescent="0.3">
      <c r="M39" t="s">
        <v>55</v>
      </c>
      <c r="N39" t="s">
        <v>125</v>
      </c>
      <c r="O39" t="str" cm="1">
        <f t="array" ref="O39">"Info " &amp; ROW()-_xlfn.TAKE(ROW(Options[]),1)+1</f>
        <v>Info 36</v>
      </c>
    </row>
    <row r="40" spans="13:15" x14ac:dyDescent="0.3">
      <c r="M40" t="s">
        <v>55</v>
      </c>
      <c r="N40" t="s">
        <v>126</v>
      </c>
      <c r="O40" t="str" cm="1">
        <f t="array" ref="O40">"Info " &amp; ROW()-_xlfn.TAKE(ROW(Options[]),1)+1</f>
        <v>Info 37</v>
      </c>
    </row>
    <row r="41" spans="13:15" x14ac:dyDescent="0.3">
      <c r="M41" t="s">
        <v>55</v>
      </c>
      <c r="N41" t="s">
        <v>127</v>
      </c>
      <c r="O41" t="str" cm="1">
        <f t="array" ref="O41">"Info " &amp; ROW()-_xlfn.TAKE(ROW(Options[]),1)+1</f>
        <v>Info 38</v>
      </c>
    </row>
    <row r="42" spans="13:15" x14ac:dyDescent="0.3">
      <c r="M42" t="s">
        <v>55</v>
      </c>
      <c r="N42" t="s">
        <v>128</v>
      </c>
      <c r="O42" t="str" cm="1">
        <f t="array" ref="O42">"Info " &amp; ROW()-_xlfn.TAKE(ROW(Options[]),1)+1</f>
        <v>Info 39</v>
      </c>
    </row>
    <row r="43" spans="13:15" x14ac:dyDescent="0.3">
      <c r="M43" t="s">
        <v>55</v>
      </c>
      <c r="N43" t="s">
        <v>129</v>
      </c>
      <c r="O43" t="str" cm="1">
        <f t="array" ref="O43">"Info " &amp; ROW()-_xlfn.TAKE(ROW(Options[]),1)+1</f>
        <v>Info 40</v>
      </c>
    </row>
    <row r="44" spans="13:15" x14ac:dyDescent="0.3">
      <c r="M44" t="s">
        <v>55</v>
      </c>
      <c r="N44" t="s">
        <v>130</v>
      </c>
      <c r="O44" t="str" cm="1">
        <f t="array" ref="O44">"Info " &amp; ROW()-_xlfn.TAKE(ROW(Options[]),1)+1</f>
        <v>Info 41</v>
      </c>
    </row>
    <row r="45" spans="13:15" x14ac:dyDescent="0.3">
      <c r="M45" t="s">
        <v>55</v>
      </c>
      <c r="N45" t="s">
        <v>131</v>
      </c>
      <c r="O45" t="str" cm="1">
        <f t="array" ref="O45">"Info " &amp; ROW()-_xlfn.TAKE(ROW(Options[]),1)+1</f>
        <v>Info 42</v>
      </c>
    </row>
    <row r="46" spans="13:15" x14ac:dyDescent="0.3">
      <c r="M46" t="s">
        <v>55</v>
      </c>
      <c r="N46" t="s">
        <v>132</v>
      </c>
      <c r="O46" t="str" cm="1">
        <f t="array" ref="O46">"Info " &amp; ROW()-_xlfn.TAKE(ROW(Options[]),1)+1</f>
        <v>Info 43</v>
      </c>
    </row>
  </sheetData>
  <phoneticPr fontId="5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λ</vt:lpstr>
      <vt:lpstr>Work</vt:lpstr>
      <vt:lpstr>about</vt:lpstr>
      <vt:lpstr>D</vt:lpstr>
      <vt:lpstr>Group</vt:lpstr>
      <vt:lpstr>Group_i</vt:lpstr>
      <vt:lpstr>Info</vt:lpstr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bo@sinander.se</dc:creator>
  <cp:lastModifiedBy>bo@sinander.se</cp:lastModifiedBy>
  <dcterms:created xsi:type="dcterms:W3CDTF">2023-05-11T09:41:19Z</dcterms:created>
  <dcterms:modified xsi:type="dcterms:W3CDTF">2023-07-31T13:47:19Z</dcterms:modified>
</cp:coreProperties>
</file>