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\Documents\1006_Excel\"/>
    </mc:Choice>
  </mc:AlternateContent>
  <xr:revisionPtr revIDLastSave="0" documentId="13_ncr:1_{3D75B28D-8705-418E-96A2-4F0651388107}" xr6:coauthVersionLast="47" xr6:coauthVersionMax="47" xr10:uidLastSave="{00000000-0000-0000-0000-000000000000}"/>
  <bookViews>
    <workbookView xWindow="7968" yWindow="2160" windowWidth="17280" windowHeight="8880" xr2:uid="{00000000-000D-0000-FFFF-FFFF00000000}"/>
  </bookViews>
  <sheets>
    <sheet name="powerpage.se" sheetId="1" r:id="rId1"/>
  </sheets>
  <definedNames>
    <definedName name="endDown">_xlfn.LAMBDA(_xlpm.anchor_cell, _xlfn.LET(_xlpm.range,OFFSET(_xlpm.anchor_cell,,,1048576-ROW(_xlpm.anchor_cell)+1), _xlpm.matchedCell,MATCH(TRUE,ISBLANK(_xlpm.range),0), _xlpm.endCell,IF(_xlpm.matchedCell=1,_xlpm.anchor_cell,INDEX(_xlpm.range,_xlpm.matchedCell-1)), _xlpm.endCell) 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6" i="1" l="1" a="1"/>
  <c r="T6" i="1" s="1"/>
  <c r="S6" i="1" a="1"/>
  <c r="S6" i="1" s="1"/>
  <c r="O6" i="1"/>
  <c r="H23" i="1" l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R8" i="1"/>
  <c r="Q8" i="1"/>
  <c r="P8" i="1"/>
  <c r="O8" i="1"/>
  <c r="N8" i="1"/>
  <c r="M8" i="1"/>
  <c r="L8" i="1"/>
  <c r="K8" i="1" a="1"/>
  <c r="K8" i="1" s="1"/>
  <c r="B8" i="1" s="1" a="1"/>
  <c r="B8" i="1" s="1"/>
  <c r="J8" i="1" a="1"/>
  <c r="J8" i="1" s="1"/>
  <c r="I8" i="1"/>
  <c r="G8" i="1"/>
  <c r="F8" i="1"/>
  <c r="E8" i="1"/>
  <c r="D8" i="1"/>
  <c r="C8" i="1"/>
  <c r="R23" i="1"/>
  <c r="Q23" i="1"/>
  <c r="P23" i="1"/>
  <c r="O23" i="1"/>
  <c r="N23" i="1"/>
  <c r="M23" i="1"/>
  <c r="L23" i="1"/>
  <c r="K23" i="1" a="1"/>
  <c r="K23" i="1" s="1"/>
  <c r="B23" i="1" s="1" a="1"/>
  <c r="B23" i="1" s="1"/>
  <c r="J23" i="1" a="1"/>
  <c r="J23" i="1" s="1"/>
  <c r="I23" i="1"/>
  <c r="G23" i="1"/>
  <c r="F23" i="1"/>
  <c r="E23" i="1"/>
  <c r="D23" i="1"/>
  <c r="C23" i="1"/>
  <c r="R22" i="1"/>
  <c r="Q22" i="1"/>
  <c r="P22" i="1"/>
  <c r="O22" i="1"/>
  <c r="N22" i="1"/>
  <c r="M22" i="1"/>
  <c r="L22" i="1"/>
  <c r="K22" i="1" a="1"/>
  <c r="K22" i="1" s="1"/>
  <c r="B22" i="1" s="1" a="1"/>
  <c r="B22" i="1" s="1"/>
  <c r="J22" i="1" a="1"/>
  <c r="J22" i="1" s="1"/>
  <c r="I22" i="1"/>
  <c r="G22" i="1"/>
  <c r="F22" i="1"/>
  <c r="E22" i="1"/>
  <c r="D22" i="1"/>
  <c r="C22" i="1"/>
  <c r="R21" i="1"/>
  <c r="Q21" i="1"/>
  <c r="P21" i="1"/>
  <c r="O21" i="1"/>
  <c r="N21" i="1"/>
  <c r="M21" i="1"/>
  <c r="L21" i="1"/>
  <c r="K21" i="1" a="1"/>
  <c r="K21" i="1" s="1"/>
  <c r="B21" i="1" s="1" a="1"/>
  <c r="B21" i="1" s="1"/>
  <c r="J21" i="1" a="1"/>
  <c r="J21" i="1" s="1"/>
  <c r="I21" i="1"/>
  <c r="G21" i="1"/>
  <c r="F21" i="1"/>
  <c r="E21" i="1"/>
  <c r="D21" i="1"/>
  <c r="C21" i="1"/>
  <c r="R20" i="1"/>
  <c r="Q20" i="1"/>
  <c r="P20" i="1"/>
  <c r="O20" i="1"/>
  <c r="N20" i="1"/>
  <c r="M20" i="1"/>
  <c r="L20" i="1"/>
  <c r="K20" i="1" a="1"/>
  <c r="K20" i="1" s="1"/>
  <c r="B20" i="1" s="1" a="1"/>
  <c r="B20" i="1" s="1"/>
  <c r="J20" i="1" a="1"/>
  <c r="J20" i="1" s="1"/>
  <c r="I20" i="1"/>
  <c r="G20" i="1"/>
  <c r="F20" i="1"/>
  <c r="E20" i="1"/>
  <c r="D20" i="1"/>
  <c r="C20" i="1"/>
  <c r="R19" i="1"/>
  <c r="Q19" i="1"/>
  <c r="P19" i="1"/>
  <c r="O19" i="1"/>
  <c r="N19" i="1"/>
  <c r="M19" i="1"/>
  <c r="L19" i="1"/>
  <c r="K19" i="1" a="1"/>
  <c r="K19" i="1" s="1"/>
  <c r="B19" i="1" s="1" a="1"/>
  <c r="B19" i="1" s="1"/>
  <c r="J19" i="1" a="1"/>
  <c r="J19" i="1" s="1"/>
  <c r="I19" i="1"/>
  <c r="G19" i="1"/>
  <c r="F19" i="1"/>
  <c r="E19" i="1"/>
  <c r="D19" i="1"/>
  <c r="C19" i="1"/>
  <c r="R18" i="1"/>
  <c r="Q18" i="1"/>
  <c r="P18" i="1"/>
  <c r="O18" i="1"/>
  <c r="N18" i="1"/>
  <c r="M18" i="1"/>
  <c r="L18" i="1"/>
  <c r="K18" i="1" a="1"/>
  <c r="K18" i="1" s="1"/>
  <c r="B18" i="1" s="1" a="1"/>
  <c r="B18" i="1" s="1"/>
  <c r="J18" i="1" a="1"/>
  <c r="J18" i="1" s="1"/>
  <c r="I18" i="1"/>
  <c r="G18" i="1"/>
  <c r="F18" i="1"/>
  <c r="E18" i="1"/>
  <c r="D18" i="1"/>
  <c r="C18" i="1"/>
  <c r="R17" i="1"/>
  <c r="Q17" i="1"/>
  <c r="P17" i="1"/>
  <c r="O17" i="1"/>
  <c r="N17" i="1"/>
  <c r="M17" i="1"/>
  <c r="L17" i="1"/>
  <c r="K17" i="1" a="1"/>
  <c r="K17" i="1" s="1"/>
  <c r="B17" i="1" s="1" a="1"/>
  <c r="B17" i="1" s="1"/>
  <c r="J17" i="1" a="1"/>
  <c r="J17" i="1" s="1"/>
  <c r="I17" i="1"/>
  <c r="G17" i="1"/>
  <c r="F17" i="1"/>
  <c r="E17" i="1"/>
  <c r="D17" i="1"/>
  <c r="C17" i="1"/>
  <c r="R16" i="1"/>
  <c r="Q16" i="1"/>
  <c r="P16" i="1"/>
  <c r="O16" i="1"/>
  <c r="N16" i="1"/>
  <c r="M16" i="1"/>
  <c r="L16" i="1"/>
  <c r="K16" i="1" a="1"/>
  <c r="K16" i="1" s="1"/>
  <c r="B16" i="1" s="1" a="1"/>
  <c r="B16" i="1" s="1"/>
  <c r="J16" i="1" a="1"/>
  <c r="J16" i="1" s="1"/>
  <c r="I16" i="1"/>
  <c r="G16" i="1"/>
  <c r="F16" i="1"/>
  <c r="E16" i="1"/>
  <c r="D16" i="1"/>
  <c r="C16" i="1"/>
  <c r="R15" i="1"/>
  <c r="Q15" i="1"/>
  <c r="P15" i="1"/>
  <c r="O15" i="1"/>
  <c r="N15" i="1"/>
  <c r="M15" i="1"/>
  <c r="L15" i="1"/>
  <c r="K15" i="1" a="1"/>
  <c r="K15" i="1" s="1"/>
  <c r="J15" i="1" a="1"/>
  <c r="J15" i="1" s="1"/>
  <c r="I15" i="1"/>
  <c r="G15" i="1"/>
  <c r="F15" i="1"/>
  <c r="E15" i="1"/>
  <c r="D15" i="1"/>
  <c r="C15" i="1"/>
  <c r="R14" i="1"/>
  <c r="Q14" i="1"/>
  <c r="P14" i="1"/>
  <c r="O14" i="1"/>
  <c r="N14" i="1"/>
  <c r="M14" i="1"/>
  <c r="L14" i="1"/>
  <c r="K14" i="1" a="1"/>
  <c r="K14" i="1" s="1"/>
  <c r="B14" i="1" s="1" a="1"/>
  <c r="B14" i="1" s="1"/>
  <c r="J14" i="1" a="1"/>
  <c r="J14" i="1" s="1"/>
  <c r="I14" i="1"/>
  <c r="G14" i="1"/>
  <c r="F14" i="1"/>
  <c r="E14" i="1"/>
  <c r="D14" i="1"/>
  <c r="C14" i="1"/>
  <c r="R13" i="1"/>
  <c r="Q13" i="1"/>
  <c r="P13" i="1"/>
  <c r="O13" i="1"/>
  <c r="N13" i="1"/>
  <c r="M13" i="1"/>
  <c r="L13" i="1"/>
  <c r="K13" i="1" a="1"/>
  <c r="K13" i="1" s="1"/>
  <c r="B13" i="1" s="1" a="1"/>
  <c r="B13" i="1" s="1"/>
  <c r="J13" i="1" a="1"/>
  <c r="J13" i="1" s="1"/>
  <c r="I13" i="1"/>
  <c r="G13" i="1"/>
  <c r="F13" i="1"/>
  <c r="E13" i="1"/>
  <c r="D13" i="1"/>
  <c r="C13" i="1"/>
  <c r="R12" i="1"/>
  <c r="Q12" i="1"/>
  <c r="P12" i="1"/>
  <c r="O12" i="1"/>
  <c r="N12" i="1"/>
  <c r="M12" i="1"/>
  <c r="L12" i="1"/>
  <c r="K12" i="1" a="1"/>
  <c r="K12" i="1" s="1"/>
  <c r="B12" i="1" s="1" a="1"/>
  <c r="B12" i="1" s="1"/>
  <c r="J12" i="1" a="1"/>
  <c r="J12" i="1" s="1"/>
  <c r="I12" i="1"/>
  <c r="G12" i="1"/>
  <c r="F12" i="1"/>
  <c r="E12" i="1"/>
  <c r="D12" i="1"/>
  <c r="C12" i="1"/>
  <c r="R11" i="1"/>
  <c r="Q11" i="1"/>
  <c r="P11" i="1"/>
  <c r="O11" i="1"/>
  <c r="N11" i="1"/>
  <c r="M11" i="1"/>
  <c r="L11" i="1"/>
  <c r="K11" i="1" a="1"/>
  <c r="K11" i="1" s="1"/>
  <c r="B11" i="1" s="1" a="1"/>
  <c r="B11" i="1" s="1"/>
  <c r="J11" i="1" a="1"/>
  <c r="J11" i="1" s="1"/>
  <c r="I11" i="1"/>
  <c r="G11" i="1"/>
  <c r="F11" i="1"/>
  <c r="E11" i="1"/>
  <c r="D11" i="1"/>
  <c r="C11" i="1"/>
  <c r="R10" i="1"/>
  <c r="Q10" i="1"/>
  <c r="P10" i="1"/>
  <c r="O10" i="1"/>
  <c r="N10" i="1"/>
  <c r="M10" i="1"/>
  <c r="L10" i="1"/>
  <c r="K10" i="1" a="1"/>
  <c r="K10" i="1" s="1"/>
  <c r="B10" i="1" s="1" a="1"/>
  <c r="B10" i="1" s="1"/>
  <c r="J10" i="1" a="1"/>
  <c r="J10" i="1" s="1"/>
  <c r="I10" i="1"/>
  <c r="G10" i="1"/>
  <c r="F10" i="1"/>
  <c r="E10" i="1"/>
  <c r="D10" i="1"/>
  <c r="C10" i="1"/>
  <c r="R9" i="1"/>
  <c r="Q9" i="1"/>
  <c r="P9" i="1"/>
  <c r="O9" i="1"/>
  <c r="N9" i="1"/>
  <c r="M9" i="1"/>
  <c r="L9" i="1"/>
  <c r="K9" i="1" a="1"/>
  <c r="K9" i="1" s="1"/>
  <c r="B9" i="1" s="1" a="1"/>
  <c r="B9" i="1" s="1"/>
  <c r="J9" i="1" a="1"/>
  <c r="J9" i="1" s="1"/>
  <c r="I9" i="1"/>
  <c r="G9" i="1"/>
  <c r="F9" i="1"/>
  <c r="E9" i="1"/>
  <c r="D9" i="1"/>
  <c r="C9" i="1"/>
  <c r="R7" i="1"/>
  <c r="Q7" i="1"/>
  <c r="P7" i="1"/>
  <c r="O7" i="1"/>
  <c r="N7" i="1"/>
  <c r="M7" i="1"/>
  <c r="L7" i="1"/>
  <c r="K7" i="1" a="1"/>
  <c r="K7" i="1" s="1"/>
  <c r="J7" i="1" a="1"/>
  <c r="J7" i="1" s="1"/>
  <c r="I7" i="1"/>
  <c r="G7" i="1"/>
  <c r="F7" i="1"/>
  <c r="E7" i="1"/>
  <c r="D7" i="1"/>
  <c r="C7" i="1"/>
  <c r="R6" i="1"/>
  <c r="Q6" i="1"/>
  <c r="P6" i="1"/>
  <c r="N6" i="1"/>
  <c r="M6" i="1"/>
  <c r="L6" i="1"/>
  <c r="K6" i="1" a="1"/>
  <c r="K6" i="1" s="1"/>
  <c r="J6" i="1" a="1"/>
  <c r="J6" i="1" s="1"/>
  <c r="I6" i="1"/>
  <c r="G6" i="1"/>
  <c r="F6" i="1"/>
  <c r="E6" i="1"/>
  <c r="D6" i="1"/>
  <c r="C6" i="1"/>
  <c r="R4" i="1"/>
  <c r="B7" i="1" l="1" a="1"/>
  <c r="B7" i="1" s="1"/>
  <c r="B15" i="1" a="1"/>
  <c r="B15" i="1" s="1"/>
  <c r="B6" i="1" l="1" a="1"/>
  <c r="B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su</author>
  </authors>
  <commentList>
    <comment ref="K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su:</t>
        </r>
        <r>
          <rPr>
            <sz val="9"/>
            <color indexed="81"/>
            <rFont val="Tahoma"/>
            <family val="2"/>
          </rPr>
          <t xml:space="preserve">
For weekday Sunday instead of Monday, change *7+3-6 to *7+3-0
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<sst xmlns="http://schemas.openxmlformats.org/spreadsheetml/2006/main" count="54" uniqueCount="39">
  <si>
    <t>eg</t>
  </si>
  <si>
    <t>2019-11-04 17:01:47.4711</t>
  </si>
  <si>
    <t>2019-11-04 17:01:47.9711</t>
  </si>
  <si>
    <t>43954</t>
  </si>
  <si>
    <t>on jun 15 13:36:13 2016</t>
  </si>
  <si>
    <t>Mar 10 2021</t>
  </si>
  <si>
    <t>Day : Mar 29 2021 
Week : 15
Month : May</t>
  </si>
  <si>
    <t>2017-05-25T07:26:43+00:00</t>
  </si>
  <si>
    <t>Thu, 25 May 2017 07:26:43 +0000</t>
  </si>
  <si>
    <t>Thursday, 25-May-17 07:26:43 UTC</t>
  </si>
  <si>
    <t>30/1/2008 21:31:59</t>
  </si>
  <si>
    <t>1/30/2008 21:31:59</t>
  </si>
  <si>
    <t>to 22/8 2019 kl. 19.00</t>
  </si>
  <si>
    <t>Input</t>
  </si>
  <si>
    <t>Date and time</t>
  </si>
  <si>
    <t>Date, time and millisecs</t>
  </si>
  <si>
    <t>Decimal</t>
  </si>
  <si>
    <t>Integer</t>
  </si>
  <si>
    <t>YYWW</t>
  </si>
  <si>
    <t>Year at end</t>
  </si>
  <si>
    <t>Qualified
MAZAK ETD</t>
  </si>
  <si>
    <t xml:space="preserve"> RFC 3339,  ISO 8601</t>
  </si>
  <si>
    <t xml:space="preserve"> RFC 822, 1036, 1123, 2822</t>
  </si>
  <si>
    <t xml:space="preserve"> RFC 2822</t>
  </si>
  <si>
    <t>D/M/Y</t>
  </si>
  <si>
    <t>M/D/Y</t>
  </si>
  <si>
    <t>Viking Line, "Mina bokningar"</t>
  </si>
  <si>
    <t>Version Date</t>
  </si>
  <si>
    <t>1985-04-12T23:20:50.52Z</t>
  </si>
  <si>
    <t>05/25/2017 @ 7:26am (UTC)</t>
  </si>
  <si>
    <t>1/8/4</t>
  </si>
  <si>
    <t xml:space="preserve">Day : Mar 29 2021 </t>
  </si>
  <si>
    <t>Week : 15</t>
  </si>
  <si>
    <t>Month : May</t>
  </si>
  <si>
    <t>UJ15</t>
  </si>
  <si>
    <t>Source; https://excel.control.se/text-to-date</t>
  </si>
  <si>
    <t>Fill down all calculations, or copy those that fit your needs.</t>
  </si>
  <si>
    <t>Excel Date / Output</t>
  </si>
  <si>
    <t>bo.sinander@coop.se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</si>
</sst>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d\ mmm\ yyyy\ hh:mm"/>
    <numFmt numFmtId="165" formatCode="#,###"/>
    <numFmt numFmtId="166" formatCode="yyyy/mm/dd\ hh:mm;@"/>
    <numFmt numFmtId="167" formatCode="yyyy/mm/dd\ hh:mm:ss;@"/>
    <numFmt numFmtId="168" formatCode="ddd\ yyyy/mm/dd"/>
  </numFmts>
  <fonts count="13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indexed="23"/>
      <name val="Arial"/>
      <family val="2"/>
    </font>
    <font>
      <sz val="9"/>
      <color indexed="55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8"/>
      <color rgb="FF7F7F7F"/>
      <name val="Arial Narrow"/>
      <family val="2"/>
    </font>
    <font>
      <b/>
      <sz val="10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2" fillId="2" borderId="2" applyNumberFormat="0" applyAlignment="0" applyProtection="0"/>
    <xf numFmtId="0" fontId="3" fillId="3" borderId="2" applyNumberFormat="0" applyAlignment="0" applyProtection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3" xfId="0" applyBorder="1"/>
    <xf numFmtId="164" fontId="5" fillId="0" borderId="4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left"/>
    </xf>
    <xf numFmtId="14" fontId="7" fillId="0" borderId="3" xfId="0" applyNumberFormat="1" applyFont="1" applyBorder="1" applyAlignment="1">
      <alignment horizontal="left"/>
    </xf>
    <xf numFmtId="0" fontId="8" fillId="0" borderId="4" xfId="0" applyFont="1" applyBorder="1" applyAlignment="1">
      <alignment horizontal="centerContinuous"/>
    </xf>
    <xf numFmtId="0" fontId="9" fillId="0" borderId="6" xfId="4" applyNumberFormat="1" applyFont="1" applyBorder="1" applyAlignment="1"/>
    <xf numFmtId="0" fontId="9" fillId="0" borderId="6" xfId="4" applyFont="1" applyBorder="1"/>
    <xf numFmtId="0" fontId="9" fillId="0" borderId="6" xfId="4" applyNumberFormat="1" applyFont="1" applyBorder="1"/>
    <xf numFmtId="0" fontId="9" fillId="0" borderId="6" xfId="4" quotePrefix="1" applyNumberFormat="1" applyFont="1" applyBorder="1" applyAlignment="1"/>
    <xf numFmtId="0" fontId="9" fillId="0" borderId="6" xfId="4" quotePrefix="1" applyNumberFormat="1" applyFont="1" applyBorder="1" applyAlignment="1">
      <alignment horizontal="left"/>
    </xf>
    <xf numFmtId="14" fontId="9" fillId="0" borderId="6" xfId="4" applyNumberFormat="1" applyFont="1" applyBorder="1" applyAlignment="1"/>
    <xf numFmtId="14" fontId="9" fillId="0" borderId="6" xfId="4" applyNumberFormat="1" applyFont="1" applyBorder="1" applyAlignment="1">
      <alignment wrapText="1"/>
    </xf>
    <xf numFmtId="165" fontId="1" fillId="0" borderId="1" xfId="1" applyNumberFormat="1" applyAlignment="1">
      <alignment vertical="top" wrapText="1"/>
    </xf>
    <xf numFmtId="165" fontId="10" fillId="0" borderId="0" xfId="0" applyNumberFormat="1" applyFont="1" applyAlignment="1">
      <alignment vertical="top" wrapText="1"/>
    </xf>
    <xf numFmtId="4" fontId="2" fillId="2" borderId="2" xfId="2" applyNumberFormat="1" applyAlignment="1">
      <alignment horizontal="left"/>
    </xf>
    <xf numFmtId="14" fontId="3" fillId="0" borderId="0" xfId="3" applyNumberFormat="1" applyFill="1" applyBorder="1"/>
    <xf numFmtId="166" fontId="3" fillId="0" borderId="0" xfId="3" applyNumberFormat="1" applyFill="1" applyBorder="1"/>
    <xf numFmtId="167" fontId="3" fillId="0" borderId="0" xfId="3" applyNumberFormat="1" applyFill="1" applyBorder="1"/>
    <xf numFmtId="168" fontId="3" fillId="0" borderId="0" xfId="3" applyNumberFormat="1" applyFill="1" applyBorder="1"/>
    <xf numFmtId="0" fontId="2" fillId="2" borderId="2" xfId="2" applyNumberFormat="1" applyAlignment="1">
      <alignment horizontal="left"/>
    </xf>
    <xf numFmtId="0" fontId="6" fillId="0" borderId="0" xfId="0" applyFont="1" applyAlignment="1">
      <alignment horizontal="left"/>
    </xf>
    <xf numFmtId="14" fontId="7" fillId="0" borderId="0" xfId="0" applyNumberFormat="1" applyFont="1" applyAlignment="1">
      <alignment horizontal="right"/>
    </xf>
    <xf numFmtId="4" fontId="4" fillId="0" borderId="5" xfId="4" applyNumberFormat="1" applyBorder="1" applyAlignment="1">
      <alignment horizontal="left"/>
    </xf>
    <xf numFmtId="14" fontId="0" fillId="0" borderId="0" xfId="0" applyNumberFormat="1"/>
    <xf numFmtId="14" fontId="9" fillId="0" borderId="6" xfId="4" applyNumberFormat="1" applyFont="1" applyBorder="1"/>
    <xf numFmtId="14" fontId="10" fillId="0" borderId="0" xfId="0" applyNumberFormat="1" applyFont="1" applyAlignment="1">
      <alignment vertical="top" wrapText="1"/>
    </xf>
    <xf numFmtId="14" fontId="3" fillId="3" borderId="2" xfId="3" applyNumberFormat="1"/>
  </cellXfs>
  <cellStyles count="5">
    <cellStyle name="Calculation" xfId="3" builtinId="22"/>
    <cellStyle name="Explanatory Text" xfId="4" builtinId="53"/>
    <cellStyle name="Heading 2" xfId="1" builtinId="17"/>
    <cellStyle name="Input" xfId="2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3" name="Return_btn2" hidden="1">
          <a:extLst>
            <a:ext uri="{63B3BB69-23CF-44E3-9099-C40C66FF867C}">
              <a14:compatExt xmlns:a14="http://schemas.microsoft.com/office/drawing/2010/main" spid="_x0000_s1028"/>
            </a:ext>
            <a:ext uri="{FF2B5EF4-FFF2-40B4-BE49-F238E27FC236}">
              <a16:creationId xmlns:a16="http://schemas.microsoft.com/office/drawing/2014/main" id="{6DB933A5-D138-49F7-AB83-B5D0AC3ABCC6}"/>
            </a:ext>
          </a:extLst>
        </xdr:cNvPr>
        <xdr:cNvSpPr/>
      </xdr:nvSpPr>
      <xdr:spPr bwMode="auto">
        <a:xfrm>
          <a:off x="2766060" y="335280"/>
          <a:ext cx="0" cy="22098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PrintsWithSheet="0"/>
  </xdr:twoCellAnchor>
  <xdr:twoCellAnchor>
    <xdr:from>
      <xdr:col>2</xdr:col>
      <xdr:colOff>0</xdr:colOff>
      <xdr:row>2</xdr:row>
      <xdr:rowOff>0</xdr:rowOff>
    </xdr:from>
    <xdr:to>
      <xdr:col>2</xdr:col>
      <xdr:colOff>0</xdr:colOff>
      <xdr:row>3</xdr:row>
      <xdr:rowOff>0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id="{F36AA121-9866-4622-8A48-CD3451D4F5C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6060" y="335280"/>
          <a:ext cx="0" cy="22098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Print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3"/>
  <sheetViews>
    <sheetView tabSelected="1" workbookViewId="0">
      <selection activeCell="N18" sqref="N18"/>
    </sheetView>
  </sheetViews>
  <sheetFormatPr defaultRowHeight="14.4" outlineLevelCol="1" x14ac:dyDescent="0.3"/>
  <cols>
    <col min="1" max="1" width="24.5546875" style="21" customWidth="1"/>
    <col min="2" max="2" width="15.77734375" style="21" customWidth="1"/>
    <col min="3" max="11" width="18.33203125" style="22" customWidth="1" outlineLevel="1"/>
    <col min="12" max="17" width="18.33203125" customWidth="1" outlineLevel="1"/>
    <col min="18" max="18" width="18.33203125" customWidth="1" outlineLevel="1" collapsed="1"/>
    <col min="19" max="19" width="10.33203125" style="24" bestFit="1" customWidth="1"/>
    <col min="20" max="20" width="11.109375" style="24" bestFit="1" customWidth="1"/>
  </cols>
  <sheetData>
    <row r="1" spans="1:20" x14ac:dyDescent="0.3">
      <c r="A1" s="23" t="s">
        <v>35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0" x14ac:dyDescent="0.3">
      <c r="A2" s="23" t="s">
        <v>36</v>
      </c>
      <c r="B2" s="3"/>
      <c r="C2" s="4"/>
      <c r="D2" s="4"/>
      <c r="E2" s="4"/>
      <c r="F2" s="4"/>
      <c r="G2" s="4"/>
      <c r="H2" s="4"/>
      <c r="I2" s="4"/>
      <c r="J2" s="4"/>
      <c r="K2" s="4"/>
      <c r="L2" s="1"/>
      <c r="M2" s="1"/>
      <c r="N2" s="1"/>
      <c r="O2" s="1"/>
      <c r="P2" s="1"/>
      <c r="Q2" s="1"/>
      <c r="R2" s="1"/>
    </row>
    <row r="3" spans="1:20" ht="17.399999999999999" x14ac:dyDescent="0.3">
      <c r="A3" s="23" t="s">
        <v>38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1"/>
    </row>
    <row r="4" spans="1:20" ht="31.8" x14ac:dyDescent="0.3">
      <c r="A4" s="6"/>
      <c r="B4" s="6" t="s">
        <v>0</v>
      </c>
      <c r="C4" s="7" t="s">
        <v>1</v>
      </c>
      <c r="D4" s="7" t="s">
        <v>2</v>
      </c>
      <c r="E4" s="8">
        <v>43954.334722222222</v>
      </c>
      <c r="F4" s="6">
        <v>43954</v>
      </c>
      <c r="G4" s="9" t="s">
        <v>3</v>
      </c>
      <c r="H4" s="10">
        <v>2140</v>
      </c>
      <c r="I4" s="11" t="s">
        <v>4</v>
      </c>
      <c r="J4" s="11" t="s">
        <v>5</v>
      </c>
      <c r="K4" s="12" t="s">
        <v>6</v>
      </c>
      <c r="L4" s="7" t="s">
        <v>7</v>
      </c>
      <c r="M4" s="7" t="s">
        <v>8</v>
      </c>
      <c r="N4" s="7" t="s">
        <v>9</v>
      </c>
      <c r="O4" s="7" t="s">
        <v>10</v>
      </c>
      <c r="P4" s="7" t="s">
        <v>11</v>
      </c>
      <c r="Q4" s="7" t="s">
        <v>12</v>
      </c>
      <c r="R4" s="7" t="str">
        <f ca="1">_xlfn.LET(_xlpm.date,NOW(),
_xlpm.year_i,YEAR(_xlpm.date),
_xlpm.year_str,CHAR(_xlpm.year_i-2000+64),
_xlpm.month_i,MONTH(_xlpm.date),
_xlpm.month_str,CHAR(_xlpm.month_i+64),
_xlpm.date_str,TEXT(DAY(_xlpm.date),"00"),
_xlpm.output,_xlpm.year_str&amp;_xlpm.month_str&amp;_xlpm.date_str,
_xlpm.output
)</f>
        <v>VK16</v>
      </c>
      <c r="S4" s="25" t="s">
        <v>10</v>
      </c>
      <c r="T4" s="25" t="s">
        <v>11</v>
      </c>
    </row>
    <row r="5" spans="1:20" ht="35.4" thickBot="1" x14ac:dyDescent="0.35">
      <c r="A5" s="13" t="s">
        <v>13</v>
      </c>
      <c r="B5" s="13" t="s">
        <v>37</v>
      </c>
      <c r="C5" s="14" t="s">
        <v>14</v>
      </c>
      <c r="D5" s="14" t="s">
        <v>15</v>
      </c>
      <c r="E5" s="14" t="s">
        <v>16</v>
      </c>
      <c r="F5" s="14" t="s">
        <v>17</v>
      </c>
      <c r="G5" s="14" t="s">
        <v>17</v>
      </c>
      <c r="H5" s="14" t="s">
        <v>18</v>
      </c>
      <c r="I5" s="14" t="s">
        <v>19</v>
      </c>
      <c r="J5" s="14" t="s">
        <v>19</v>
      </c>
      <c r="K5" s="14" t="s">
        <v>20</v>
      </c>
      <c r="L5" s="14" t="s">
        <v>21</v>
      </c>
      <c r="M5" s="14" t="s">
        <v>22</v>
      </c>
      <c r="N5" s="14" t="s">
        <v>23</v>
      </c>
      <c r="O5" s="14" t="s">
        <v>24</v>
      </c>
      <c r="P5" s="14" t="s">
        <v>25</v>
      </c>
      <c r="Q5" s="14" t="s">
        <v>26</v>
      </c>
      <c r="R5" s="14" t="s">
        <v>27</v>
      </c>
      <c r="S5" s="26" t="s">
        <v>24</v>
      </c>
      <c r="T5" s="26" t="s">
        <v>25</v>
      </c>
    </row>
    <row r="6" spans="1:20" ht="15" thickTop="1" x14ac:dyDescent="0.3">
      <c r="A6" s="15" t="s">
        <v>4</v>
      </c>
      <c r="B6" s="16" cm="1">
        <f t="array" aca="1" ref="B6" ca="1">IFERROR(VALUE(_xlfn.TEXTJOIN(";",1,_xlfn.UNIQUE(TRANSPOSE(F6:PI6)))),_xlfn.TEXTJOIN(";",1,_xlfn.UNIQUE(TEXT(TRANSPOSE(F6:PI6),"ÅÅÅÅ-MM-DD;;"))))</f>
        <v>42536</v>
      </c>
      <c r="C6" s="17" t="str">
        <f t="shared" ref="C6:C23" si="0">IFERROR(IF(VALUE(MID(T(_xlfn.SINGLE($A:$A)),1,19))=INT(VALUE(MID(T(_xlfn.SINGLE($A:$A)),1,19))),"",VALUE(MID(T(_xlfn.SINGLE($A:$A)),1,19))),"")</f>
        <v/>
      </c>
      <c r="D6" s="18" t="str">
        <f t="shared" ref="D6:D23" si="1">IFERROR(VALUE(MID(T(_xlfn.SINGLE($A:$A)),1,19))+1/24/60/60/10000*RIGHT(T(_xlfn.SINGLE($A:$A)),4),"")</f>
        <v/>
      </c>
      <c r="E6" s="16" t="str">
        <f t="shared" ref="E6:E23" si="2">IFERROR(IF(N(_xlfn.SINGLE($A:$A)&lt;&gt;INT(_xlfn.SINGLE($A:$A)))*N(_xlfn.SINGLE($A:$A))&gt;0,_xlfn.SINGLE($A:$A),""),"")</f>
        <v/>
      </c>
      <c r="F6" s="16" t="str">
        <f t="shared" ref="F6:F23" si="3">IF(N(_xlfn.SINGLE($A:$A))&gt;0,INT(_xlfn.SINGLE($A:$A)),"")</f>
        <v/>
      </c>
      <c r="G6" s="16" t="str">
        <f t="shared" ref="G6:G23" si="4">IFERROR(IF(N(VALUE($A:$A))&gt;0,INT($A:$A),""),"")</f>
        <v/>
      </c>
      <c r="H6" s="19" t="str">
        <f t="shared" ref="H6:H23" si="5">IF(LEN($A:$A)&lt;&gt;4,"",IFERROR(DATEVALUE(2000 + INT($A:$A/100) &amp; "-01-01")-WEEKDAY(DATEVALUE(2000 + INT($A:$A/100) &amp; "-01-01"))-IF(WEEKDAY(DATEVALUE(2000 + INT($A:$A/100) &amp; "-01-01"))&gt;1,0,7)+5+IF(YEAR(DATEVALUE(2000 + INT($A:$A/100) &amp; "-01-01")-WEEKDAY(DATEVALUE(2000 + INT($A:$A/100) &amp; "-01-01"))-IF(WEEKDAY(DATEVALUE(2000 + INT($A:$A/100) &amp; "-01-01"))&gt;1,0,7)+5)=2000 + INT($A:$A/100),0,7)+ROUND(($A:$A/100-INT($A:$A/100))*100-1,0)*7+3-6,""))</f>
        <v/>
      </c>
      <c r="I6" s="16">
        <f t="shared" ref="I6:I23" si="6">IFERROR(DATE(RIGHT(T(_xlfn.SINGLE($A:$A)),4),MOD((FIND(MID(LOWER(T(_xlfn.SINGLE($A:$A))),FIND("&lt;data&gt;",SUBSTITUTE(T(_xlfn.SINGLE($A:$A))," ","&lt;data&gt;",1))+1,FIND("&lt;data&gt;",SUBSTITUTE(T(_xlfn.SINGLE($A:$A))," ","&lt;data&gt;",1+1)) - FIND("&lt;data&gt;",SUBSTITUTE(T(_xlfn.SINGLE($A:$A))," ","&lt;data&gt;",1)) -1),"janfebmaraprmayjunjulaugsepoctnovdecjanfebmaraprmajjunjulaugsepoktnovdec")+2)/3,12),MID(T(_xlfn.SINGLE($A:$A)),FIND("&lt;data&gt;",SUBSTITUTE(T(_xlfn.SINGLE($A:$A))," ","&lt;data&gt;",2))+1,FIND("&lt;data&gt;",SUBSTITUTE(T(_xlfn.SINGLE($A:$A))," ","&lt;data&gt;",2+1)) - FIND("&lt;data&gt;",SUBSTITUTE(T(_xlfn.SINGLE($A:$A))," ","&lt;data&gt;",2)) -1)),"")</f>
        <v>42536</v>
      </c>
      <c r="J6" s="16" t="str" cm="1">
        <f t="array" ref="J6">IFERROR(DATE(INDEX(_xlfn.FILTERXML("&lt;tr&gt;&lt;td&gt;"&amp;SUBSTITUTE(A6," ","&lt;/td&gt;&lt;td&gt;")&amp;"&lt;/td&gt;&lt;/tr&gt;","//td"),3),MOD((FIND(LOWER(INDEX(_xlfn.FILTERXML("&lt;tr&gt;&lt;td&gt;"&amp;SUBSTITUTE(A6," ","&lt;/td&gt;&lt;td&gt;")&amp;"&lt;/td&gt;&lt;/tr&gt;","//td"),1)),"janfebmaraprmayjunjulaugsepoctnovdecjanfebmaraprmajjunjulaugsepoktnovdec")+2)/3,12),INDEX(_xlfn.FILTERXML("&lt;tr&gt;&lt;td&gt;"&amp;SUBSTITUTE(A6," ","&lt;/td&gt;&lt;td&gt;")&amp;"&lt;/td&gt;&lt;/tr&gt;","//td"),2)),"")</f>
        <v/>
      </c>
      <c r="K6" s="19" t="str" cm="1">
        <f t="array" aca="1" ref="K6" ca="1">IFERROR(_xlfn.SWITCH(MID(A6,1,3),
"Mon",EDATE(DATE(YEAR(EDATE(TODAY(),12*--(
   MOD((FIND(LOWER(MID(MID(A6,FIND(": ",A6)+LEN(": "),47),1,3)),"janfebmaraprmayjunjulaugsepoctnovdecjanfebmaraprmajjunjulaugsepoktnovdec")+2)/3,12)   &lt;=MONTH(NOW())))),
   MOD((FIND(LOWER(MID(MID(A6,FIND(": ",A6)+LEN(": "),47),1,3)),"janfebmaraprmayjunjulaugsepoctnovdecjanfebmaraprmajjunjulaugsepoktnovdec")+2)/3,12),1),1)-1,
"Wee",IFERROR(DATEVALUE(2000 + INT(_xlfn.NUMBERVALUE(YEAR(TODAY()+30)-2000&amp;MID(A6,FIND(": ",A6)+LEN(": "),47))/100) &amp; "-01-01")-WEEKDAY(DATEVALUE(2000 + INT(_xlfn.NUMBERVALUE(YEAR(TODAY()+30)-2000&amp;MID(A6,FIND(": ",A6)+LEN(": "),47))/100) &amp; "-01-01"))-IF(WEEKDAY(DATEVALUE(2000 + INT(_xlfn.NUMBERVALUE(YEAR(TODAY()+30)-2000&amp;MID(A6,FIND(": ",A6)+LEN(": "),47))/100) &amp; "-01-01"))&gt;1,0,7)+5+IF(YEAR(DATEVALUE(2000 + INT(_xlfn.NUMBERVALUE(YEAR(TODAY()+30)-2000&amp;MID(A6,FIND(": ",A6)+LEN(": "),47))/100) &amp; "-01-01")-WEEKDAY(DATEVALUE(2000 + INT(_xlfn.NUMBERVALUE(YEAR(TODAY()+30)-2000&amp;MID(A6,FIND(": ",A6)+LEN(": "),47))/100) &amp; "-01-01"))-IF(WEEKDAY(DATEVALUE(2000 + INT(_xlfn.NUMBERVALUE(YEAR(TODAY()+30)-2000&amp;MID(A6,FIND(": ",A6)+LEN(": "),47))/100) &amp; "-01-01"))&gt;1,0,7)+5)=2000 + INT(_xlfn.NUMBERVALUE(YEAR(TODAY()+30)-2000&amp;MID(A6,FIND(": ",A6)+LEN(": "),47))/100),0,7)+ROUND((_xlfn.NUMBERVALUE(YEAR(TODAY()+30)-2000&amp;MID(A6,FIND(": ",A6)+LEN(": "),47))/100-INT(_xlfn.NUMBERVALUE(YEAR(TODAY()+30)-2000&amp;MID(A6,FIND(": ",A6)+LEN(": "),47))/100))*100-1,0)*7+3-6,0),
"Day",DATE(INDEX(_xlfn.FILTERXML("&lt;tr&gt;&lt;td&gt;"&amp;SUBSTITUTE(MID(A6,FIND(": ",A6)+LEN(": "),47)," ","&lt;/td&gt;&lt;td&gt;")&amp;"&lt;/td&gt;&lt;/tr&gt;","//td"),3),
  MOD((FIND(LOWER(MID(INDEX(_xlfn.FILTERXML("&lt;tr&gt;&lt;td&gt;"&amp;SUBSTITUTE(MID(A6,FIND(": ",A6)+LEN(": "),47)," ","&lt;/td&gt;&lt;td&gt;")&amp;"&lt;/td&gt;&lt;/tr&gt;","//td"),1),1,3)),"janfebmaraprmayjunjulaugsepoctnovdecjanfebmaraprmajjunjulaugsepoktnovdec")+2)/3,12),
  INDEX(_xlfn.FILTERXML("&lt;tr&gt;&lt;td&gt;"&amp;SUBSTITUTE(MID(A6,FIND(": ",A6)+LEN(": "),47)," ","&lt;/td&gt;&lt;td&gt;")&amp;"&lt;/td&gt;&lt;/tr&gt;","//td"),2)
),
"Day",INDEX(_xlfn.FILTERXML("&lt;tr&gt;&lt;td&gt;"&amp;SUBSTITUTE(A6," ","&lt;/td&gt;&lt;td&gt;")&amp;"&lt;/td&gt;&lt;/tr&gt;","//td"),2),
""
),"")</f>
        <v/>
      </c>
      <c r="L6" s="16" t="str">
        <f t="shared" ref="L6:L23" si="7">IFERROR(DATE(MID(T(_xlfn.SINGLE($A:$A)),1,4),MID(T(_xlfn.SINGLE($A:$A)),6,2),MID(T(_xlfn.SINGLE($A:$A)),9,2)),"")</f>
        <v/>
      </c>
      <c r="M6" s="16" t="str">
        <f t="shared" ref="M6:M23" si="8">IFERROR(DATE(MID(T(_xlfn.SINGLE($A:$A)),FIND(":",T(_xlfn.SINGLE($A:$A)))-7,4),MOD((FIND(MID(LOWER(T(_xlfn.SINGLE($A:$A))),FIND("&lt;data&gt;",SUBSTITUTE(T(_xlfn.SINGLE($A:$A))," ","&lt;data&gt;",2))+1,FIND("&lt;data&gt;",SUBSTITUTE(T(_xlfn.SINGLE($A:$A))," ","&lt;data&gt;",2+1)) - FIND("&lt;data&gt;",SUBSTITUTE(T(_xlfn.SINGLE($A:$A))," ","&lt;data&gt;",2)) -1),"janfebmaraprmayjunjulaugsepoctnovdecjanfebmaraprmajjunjulaugsepoktnovdec")+2)/3,12),TRIM(MID(T(_xlfn.SINGLE($A:$A)),FIND(",",T(_xlfn.SINGLE($A:$A)))+2,2))),"")</f>
        <v/>
      </c>
      <c r="N6" s="16" t="str">
        <f t="shared" ref="N6:N23" si="9">IFERROR(DATE(("20" &amp; MID(T(_xlfn.SINGLE($A:$A)),FIND("-",T(_xlfn.SINGLE($A:$A)))+5,2)),MOD((FIND(MID(LOWER(T(_xlfn.SINGLE($A:$A))),FIND("&lt;data&gt;",SUBSTITUTE(T(_xlfn.SINGLE($A:$A)),"-","&lt;data&gt;",1))+1,FIND("&lt;data&gt;",SUBSTITUTE(T(_xlfn.SINGLE($A:$A)),"-","&lt;data&gt;",1+1)) - FIND("&lt;data&gt;",SUBSTITUTE(T(_xlfn.SINGLE($A:$A)),"-","&lt;data&gt;",1)) -1),"janfebmaraprmayjunjulaugsepoctnovdecjanfebmaraprmajjunjulaugsepoktnovdec")+2)/3,12),TRIM(MID(T(_xlfn.SINGLE($A:$A)),FIND("-",T(_xlfn.SINGLE($A:$A)))-2,2))),"")</f>
        <v/>
      </c>
      <c r="O6" s="16" t="str">
        <f t="shared" ref="O6:O23" si="10">IFERROR(
IF(MID(T(_xlfn.SINGLE($A:$A)),FIND("/",T(_xlfn.SINGLE($A:$A)))+1,FIND("/",T(_xlfn.SINGLE($A:$A)),FIND("/",T(_xlfn.SINGLE($A:$A)))+1)-FIND("/",T(_xlfn.SINGLE($A:$A)))-1)&gt;"12","",
DATE(MID(T(_xlfn.SINGLE($A:$A)),FIND("/",T(_xlfn.SINGLE($A:$A)),FIND("/",T(_xlfn.SINGLE($A:$A)))+1)+1,4),MID(T(_xlfn.SINGLE($A:$A)),FIND("/",T(_xlfn.SINGLE($A:$A)))+1,FIND("/",T(_xlfn.SINGLE($A:$A)),FIND("/",T(_xlfn.SINGLE($A:$A)))+1)-FIND("/",T(_xlfn.SINGLE($A:$A)))-1),MID(T(_xlfn.SINGLE($A:$A)),1,FIND("/",T(_xlfn.SINGLE($A:$A)))-1))
),"")</f>
        <v/>
      </c>
      <c r="P6" s="16" t="str">
        <f t="shared" ref="P6:P23" si="11">IFERROR(
IF(MID(T(_xlfn.SINGLE($A:$A)),1,FIND("/",T(_xlfn.SINGLE($A:$A)))-1)&gt;"12","",
DATE(MID(T(_xlfn.SINGLE($A:$A)),FIND("/",T(_xlfn.SINGLE($A:$A)),FIND("/",T(_xlfn.SINGLE($A:$A)))+1)+1,4),MID(T(_xlfn.SINGLE($A:$A)),1,FIND("/",T(_xlfn.SINGLE($A:$A)))-1),MID(T(_xlfn.SINGLE($A:$A)),FIND("/",T(_xlfn.SINGLE($A:$A)))+1,FIND("/",T(_xlfn.SINGLE($A:$A)),FIND("/",T(_xlfn.SINGLE($A:$A)))+1)-FIND("/",T(_xlfn.SINGLE($A:$A)))-1))
),"")</f>
        <v/>
      </c>
      <c r="Q6" s="16" t="str">
        <f t="shared" ref="Q6:Q23" si="12">IFERROR(DATE(MID(T(_xlfn.SINGLE($A:$A)),FIND(" ",T(_xlfn.SINGLE($A:$A)),FIND("/",T(_xlfn.SINGLE($A:$A)))+1)+1,FIND("kl",T(_xlfn.SINGLE($A:$A)))-2-FIND(" ",T(_xlfn.SINGLE($A:$A)),FIND("/",T(_xlfn.SINGLE($A:$A)))-1)),MID(T(_xlfn.SINGLE($A:$A)),FIND("/",T(_xlfn.SINGLE($A:$A)))+1,FIND(" ",T(_xlfn.SINGLE($A:$A)),FIND(" ",T(_xlfn.SINGLE($A:$A)),FIND(" ",T(_xlfn.SINGLE($A:$A)))+1))-FIND("/",T(_xlfn.SINGLE($A:$A)))-1),MID(T(_xlfn.SINGLE($A:$A)),FIND(" ",T(_xlfn.SINGLE($A:$A)))+1,FIND("/",T(_xlfn.SINGLE($A:$A)))-FIND(" ",T(_xlfn.SINGLE($A:$A)))-1)),"")</f>
        <v/>
      </c>
      <c r="R6" s="16" t="str">
        <f t="shared" ref="R6:R23" si="13">_xlfn.LET(_xlpm.data,_xlfn.SINGLE(A:A),
_xlpm.year_str,MID(_xlpm.data,1,1),
_xlpm.month_str,MID(_xlpm.data,2,1),
_xlpm.day_str,MID(_xlpm.data,3,2),
_xlpm.year_i,CODE(_xlpm.year_str)+2000-64,
_xlpm.month_i,CODE(_xlpm.month_str)-64,
_xlpm.day_i,_xlfn.NUMBERVALUE(_xlpm.day_str),
_xlpm.date,DATE(_xlpm.year_i,_xlpm.month_i,_xlpm.day_i),
_xlpm.output,IF(OR(_xlpm.year_i&lt;=2000,_xlpm.year_i&gt;2026,_xlpm.month_i&gt;12,_xlpm.day_i&gt;31),"",_xlpm.date),
IFERROR(_xlpm.output,"")
)</f>
        <v/>
      </c>
      <c r="S6" s="27" t="str" cm="1">
        <f t="array" aca="1" ref="S6:S23" ca="1">_xlfn.LET(_xlpm.input,$A$6:endDown($A$6),
_xlpm.part1,_xlfn.TEXTBEFORE(_xlpm.input,"/"),
_xlpm.part3,_xlfn.TEXTAFTER(_xlpm.input,"/",2),
_xlpm.part2,_xlfn.TEXTBEFORE(_xlfn.TEXTAFTER(_xlpm.input,"/"),"/"),
_xlpm.output,DATE(_xlpm.part3,_xlpm.part2,_xlpm.part1),
IFERROR(_xlpm.output,"")
)</f>
        <v/>
      </c>
      <c r="T6" s="27" t="str" cm="1">
        <f t="array" aca="1" ref="T6:T23" ca="1">_xlfn.LET(_xlpm.input,$A$6:endDown($A$6),
_xlpm.part1,_xlfn.TEXTBEFORE(_xlpm.input,"/"),
_xlpm.part3,_xlfn.TEXTAFTER(_xlpm.input,"/",2),
_xlpm.part2,_xlfn.TEXTBEFORE(_xlfn.TEXTAFTER(_xlpm.input,"/"),"/"),
_xlpm.output,DATE(_xlpm.part3,_xlpm.part1,_xlpm.part2),
IFERROR(_xlpm.output,"")
)</f>
        <v/>
      </c>
    </row>
    <row r="7" spans="1:20" x14ac:dyDescent="0.3">
      <c r="A7" s="15" t="s">
        <v>7</v>
      </c>
      <c r="B7" s="16" cm="1">
        <f t="array" aca="1" ref="B7" ca="1">IFERROR(VALUE(_xlfn.TEXTJOIN(";",1,_xlfn.UNIQUE(TRANSPOSE(F7:PI7)))),_xlfn.TEXTJOIN(";",1,_xlfn.UNIQUE(TEXT(TRANSPOSE(F7:PI7),"ÅÅÅÅ-MM-DD;;"))))</f>
        <v>42880</v>
      </c>
      <c r="C7" s="17" t="str">
        <f t="shared" si="0"/>
        <v/>
      </c>
      <c r="D7" s="18" t="str">
        <f t="shared" si="1"/>
        <v/>
      </c>
      <c r="E7" s="16" t="str">
        <f t="shared" si="2"/>
        <v/>
      </c>
      <c r="F7" s="16" t="str">
        <f t="shared" si="3"/>
        <v/>
      </c>
      <c r="G7" s="16" t="str">
        <f t="shared" si="4"/>
        <v/>
      </c>
      <c r="H7" s="19" t="str">
        <f t="shared" si="5"/>
        <v/>
      </c>
      <c r="I7" s="16" t="str">
        <f t="shared" si="6"/>
        <v/>
      </c>
      <c r="J7" s="16" t="str" cm="1">
        <f t="array" ref="J7">IFERROR(DATE(INDEX(_xlfn.FILTERXML("&lt;tr&gt;&lt;td&gt;"&amp;SUBSTITUTE(A7," ","&lt;/td&gt;&lt;td&gt;")&amp;"&lt;/td&gt;&lt;/tr&gt;","//td"),3),MOD((FIND(LOWER(INDEX(_xlfn.FILTERXML("&lt;tr&gt;&lt;td&gt;"&amp;SUBSTITUTE(A7," ","&lt;/td&gt;&lt;td&gt;")&amp;"&lt;/td&gt;&lt;/tr&gt;","//td"),1)),"janfebmaraprmayjunjulaugsepoctnovdecjanfebmaraprmajjunjulaugsepoktnovdec")+2)/3,12),INDEX(_xlfn.FILTERXML("&lt;tr&gt;&lt;td&gt;"&amp;SUBSTITUTE(A7," ","&lt;/td&gt;&lt;td&gt;")&amp;"&lt;/td&gt;&lt;/tr&gt;","//td"),2)),"")</f>
        <v/>
      </c>
      <c r="K7" s="19" t="str" cm="1">
        <f t="array" aca="1" ref="K7" ca="1">IFERROR(_xlfn.SWITCH(MID(A7,1,3),
"Mon",EDATE(DATE(YEAR(EDATE(TODAY(),12*--(
   MOD((FIND(LOWER(MID(MID(A7,FIND(": ",A7)+LEN(": "),47),1,3)),"janfebmaraprmayjunjulaugsepoctnovdecjanfebmaraprmajjunjulaugsepoktnovdec")+2)/3,12)   &lt;=MONTH(NOW())))),
   MOD((FIND(LOWER(MID(MID(A7,FIND(": ",A7)+LEN(": "),47),1,3)),"janfebmaraprmayjunjulaugsepoctnovdecjanfebmaraprmajjunjulaugsepoktnovdec")+2)/3,12),1),1)-1,
"Wee",IFERROR(DATEVALUE(2000 + INT(_xlfn.NUMBERVALUE(YEAR(TODAY()+30)-2000&amp;MID(A7,FIND(": ",A7)+LEN(": "),47))/100) &amp; "-01-01")-WEEKDAY(DATEVALUE(2000 + INT(_xlfn.NUMBERVALUE(YEAR(TODAY()+30)-2000&amp;MID(A7,FIND(": ",A7)+LEN(": "),47))/100) &amp; "-01-01"))-IF(WEEKDAY(DATEVALUE(2000 + INT(_xlfn.NUMBERVALUE(YEAR(TODAY()+30)-2000&amp;MID(A7,FIND(": ",A7)+LEN(": "),47))/100) &amp; "-01-01"))&gt;1,0,7)+5+IF(YEAR(DATEVALUE(2000 + INT(_xlfn.NUMBERVALUE(YEAR(TODAY()+30)-2000&amp;MID(A7,FIND(": ",A7)+LEN(": "),47))/100) &amp; "-01-01")-WEEKDAY(DATEVALUE(2000 + INT(_xlfn.NUMBERVALUE(YEAR(TODAY()+30)-2000&amp;MID(A7,FIND(": ",A7)+LEN(": "),47))/100) &amp; "-01-01"))-IF(WEEKDAY(DATEVALUE(2000 + INT(_xlfn.NUMBERVALUE(YEAR(TODAY()+30)-2000&amp;MID(A7,FIND(": ",A7)+LEN(": "),47))/100) &amp; "-01-01"))&gt;1,0,7)+5)=2000 + INT(_xlfn.NUMBERVALUE(YEAR(TODAY()+30)-2000&amp;MID(A7,FIND(": ",A7)+LEN(": "),47))/100),0,7)+ROUND((_xlfn.NUMBERVALUE(YEAR(TODAY()+30)-2000&amp;MID(A7,FIND(": ",A7)+LEN(": "),47))/100-INT(_xlfn.NUMBERVALUE(YEAR(TODAY()+30)-2000&amp;MID(A7,FIND(": ",A7)+LEN(": "),47))/100))*100-1,0)*7+3-6,0),
"Day",DATE(INDEX(_xlfn.FILTERXML("&lt;tr&gt;&lt;td&gt;"&amp;SUBSTITUTE(MID(A7,FIND(": ",A7)+LEN(": "),47)," ","&lt;/td&gt;&lt;td&gt;")&amp;"&lt;/td&gt;&lt;/tr&gt;","//td"),3),
  MOD((FIND(LOWER(MID(INDEX(_xlfn.FILTERXML("&lt;tr&gt;&lt;td&gt;"&amp;SUBSTITUTE(MID(A7,FIND(": ",A7)+LEN(": "),47)," ","&lt;/td&gt;&lt;td&gt;")&amp;"&lt;/td&gt;&lt;/tr&gt;","//td"),1),1,3)),"janfebmaraprmayjunjulaugsepoctnovdecjanfebmaraprmajjunjulaugsepoktnovdec")+2)/3,12),
  INDEX(_xlfn.FILTERXML("&lt;tr&gt;&lt;td&gt;"&amp;SUBSTITUTE(MID(A7,FIND(": ",A7)+LEN(": "),47)," ","&lt;/td&gt;&lt;td&gt;")&amp;"&lt;/td&gt;&lt;/tr&gt;","//td"),2)
),
"Day",INDEX(_xlfn.FILTERXML("&lt;tr&gt;&lt;td&gt;"&amp;SUBSTITUTE(A7," ","&lt;/td&gt;&lt;td&gt;")&amp;"&lt;/td&gt;&lt;/tr&gt;","//td"),2),
""
),"")</f>
        <v/>
      </c>
      <c r="L7" s="16">
        <f t="shared" si="7"/>
        <v>42880</v>
      </c>
      <c r="M7" s="16" t="str">
        <f t="shared" si="8"/>
        <v/>
      </c>
      <c r="N7" s="16" t="str">
        <f t="shared" si="9"/>
        <v/>
      </c>
      <c r="O7" s="16" t="str">
        <f t="shared" si="10"/>
        <v/>
      </c>
      <c r="P7" s="16" t="str">
        <f t="shared" si="11"/>
        <v/>
      </c>
      <c r="Q7" s="16" t="str">
        <f t="shared" si="12"/>
        <v/>
      </c>
      <c r="R7" s="16" t="str">
        <f t="shared" si="13"/>
        <v/>
      </c>
      <c r="S7" s="24" t="str">
        <f ca="1"/>
        <v/>
      </c>
      <c r="T7" s="24" t="str">
        <f ca="1"/>
        <v/>
      </c>
    </row>
    <row r="8" spans="1:20" x14ac:dyDescent="0.3">
      <c r="A8" s="15">
        <v>36526</v>
      </c>
      <c r="B8" s="16" cm="1">
        <f t="array" aca="1" ref="B8" ca="1">IFERROR(VALUE(_xlfn.TEXTJOIN(";",1,_xlfn.UNIQUE(TRANSPOSE(F8:PI8)))),_xlfn.TEXTJOIN(";",1,_xlfn.UNIQUE(TEXT(TRANSPOSE(F8:PI8),"ÅÅÅÅ-MM-DD;;"))))</f>
        <v>36526</v>
      </c>
      <c r="C8" s="17" t="str">
        <f t="shared" si="0"/>
        <v/>
      </c>
      <c r="D8" s="18" t="str">
        <f t="shared" si="1"/>
        <v/>
      </c>
      <c r="E8" s="16" t="str">
        <f t="shared" si="2"/>
        <v/>
      </c>
      <c r="F8" s="16">
        <f t="shared" si="3"/>
        <v>36526</v>
      </c>
      <c r="G8" s="16">
        <f t="shared" si="4"/>
        <v>36526</v>
      </c>
      <c r="H8" s="19" t="str">
        <f t="shared" si="5"/>
        <v/>
      </c>
      <c r="I8" s="16" t="str">
        <f t="shared" si="6"/>
        <v/>
      </c>
      <c r="J8" s="16" t="str" cm="1">
        <f t="array" ref="J8">IFERROR(DATE(INDEX(_xlfn.FILTERXML("&lt;tr&gt;&lt;td&gt;"&amp;SUBSTITUTE(A8," ","&lt;/td&gt;&lt;td&gt;")&amp;"&lt;/td&gt;&lt;/tr&gt;","//td"),3),MOD((FIND(LOWER(INDEX(_xlfn.FILTERXML("&lt;tr&gt;&lt;td&gt;"&amp;SUBSTITUTE(A8," ","&lt;/td&gt;&lt;td&gt;")&amp;"&lt;/td&gt;&lt;/tr&gt;","//td"),1)),"janfebmaraprmayjunjulaugsepoctnovdecjanfebmaraprmajjunjulaugsepoktnovdec")+2)/3,12),INDEX(_xlfn.FILTERXML("&lt;tr&gt;&lt;td&gt;"&amp;SUBSTITUTE(A8," ","&lt;/td&gt;&lt;td&gt;")&amp;"&lt;/td&gt;&lt;/tr&gt;","//td"),2)),"")</f>
        <v/>
      </c>
      <c r="K8" s="19" t="str" cm="1">
        <f t="array" aca="1" ref="K8" ca="1">IFERROR(_xlfn.SWITCH(MID(A8,1,3),
"Mon",EDATE(DATE(YEAR(EDATE(TODAY(),12*--(
   MOD((FIND(LOWER(MID(MID(A8,FIND(": ",A8)+LEN(": "),47),1,3)),"janfebmaraprmayjunjulaugsepoctnovdecjanfebmaraprmajjunjulaugsepoktnovdec")+2)/3,12)   &lt;=MONTH(NOW())))),
   MOD((FIND(LOWER(MID(MID(A8,FIND(": ",A8)+LEN(": "),47),1,3)),"janfebmaraprmayjunjulaugsepoctnovdecjanfebmaraprmajjunjulaugsepoktnovdec")+2)/3,12),1),1)-1,
"Wee",IFERROR(DATEVALUE(2000 + INT(_xlfn.NUMBERVALUE(YEAR(TODAY()+30)-2000&amp;MID(A8,FIND(": ",A8)+LEN(": "),47))/100) &amp; "-01-01")-WEEKDAY(DATEVALUE(2000 + INT(_xlfn.NUMBERVALUE(YEAR(TODAY()+30)-2000&amp;MID(A8,FIND(": ",A8)+LEN(": "),47))/100) &amp; "-01-01"))-IF(WEEKDAY(DATEVALUE(2000 + INT(_xlfn.NUMBERVALUE(YEAR(TODAY()+30)-2000&amp;MID(A8,FIND(": ",A8)+LEN(": "),47))/100) &amp; "-01-01"))&gt;1,0,7)+5+IF(YEAR(DATEVALUE(2000 + INT(_xlfn.NUMBERVALUE(YEAR(TODAY()+30)-2000&amp;MID(A8,FIND(": ",A8)+LEN(": "),47))/100) &amp; "-01-01")-WEEKDAY(DATEVALUE(2000 + INT(_xlfn.NUMBERVALUE(YEAR(TODAY()+30)-2000&amp;MID(A8,FIND(": ",A8)+LEN(": "),47))/100) &amp; "-01-01"))-IF(WEEKDAY(DATEVALUE(2000 + INT(_xlfn.NUMBERVALUE(YEAR(TODAY()+30)-2000&amp;MID(A8,FIND(": ",A8)+LEN(": "),47))/100) &amp; "-01-01"))&gt;1,0,7)+5)=2000 + INT(_xlfn.NUMBERVALUE(YEAR(TODAY()+30)-2000&amp;MID(A8,FIND(": ",A8)+LEN(": "),47))/100),0,7)+ROUND((_xlfn.NUMBERVALUE(YEAR(TODAY()+30)-2000&amp;MID(A8,FIND(": ",A8)+LEN(": "),47))/100-INT(_xlfn.NUMBERVALUE(YEAR(TODAY()+30)-2000&amp;MID(A8,FIND(": ",A8)+LEN(": "),47))/100))*100-1,0)*7+3-6,0),
"Day",DATE(INDEX(_xlfn.FILTERXML("&lt;tr&gt;&lt;td&gt;"&amp;SUBSTITUTE(MID(A8,FIND(": ",A8)+LEN(": "),47)," ","&lt;/td&gt;&lt;td&gt;")&amp;"&lt;/td&gt;&lt;/tr&gt;","//td"),3),
  MOD((FIND(LOWER(MID(INDEX(_xlfn.FILTERXML("&lt;tr&gt;&lt;td&gt;"&amp;SUBSTITUTE(MID(A8,FIND(": ",A8)+LEN(": "),47)," ","&lt;/td&gt;&lt;td&gt;")&amp;"&lt;/td&gt;&lt;/tr&gt;","//td"),1),1,3)),"janfebmaraprmayjunjulaugsepoctnovdecjanfebmaraprmajjunjulaugsepoktnovdec")+2)/3,12),
  INDEX(_xlfn.FILTERXML("&lt;tr&gt;&lt;td&gt;"&amp;SUBSTITUTE(MID(A8,FIND(": ",A8)+LEN(": "),47)," ","&lt;/td&gt;&lt;td&gt;")&amp;"&lt;/td&gt;&lt;/tr&gt;","//td"),2)
),
"Day",INDEX(_xlfn.FILTERXML("&lt;tr&gt;&lt;td&gt;"&amp;SUBSTITUTE(A8," ","&lt;/td&gt;&lt;td&gt;")&amp;"&lt;/td&gt;&lt;/tr&gt;","//td"),2),
""
),"")</f>
        <v/>
      </c>
      <c r="L8" s="16" t="str">
        <f t="shared" si="7"/>
        <v/>
      </c>
      <c r="M8" s="16" t="str">
        <f t="shared" si="8"/>
        <v/>
      </c>
      <c r="N8" s="16" t="str">
        <f t="shared" si="9"/>
        <v/>
      </c>
      <c r="O8" s="16" t="str">
        <f t="shared" si="10"/>
        <v/>
      </c>
      <c r="P8" s="16" t="str">
        <f t="shared" si="11"/>
        <v/>
      </c>
      <c r="Q8" s="16" t="str">
        <f t="shared" si="12"/>
        <v/>
      </c>
      <c r="R8" s="16" t="str">
        <f t="shared" si="13"/>
        <v/>
      </c>
      <c r="S8" s="24" t="str">
        <f ca="1"/>
        <v/>
      </c>
      <c r="T8" s="24" t="str">
        <f ca="1"/>
        <v/>
      </c>
    </row>
    <row r="9" spans="1:20" x14ac:dyDescent="0.3">
      <c r="A9" s="15" t="s">
        <v>28</v>
      </c>
      <c r="B9" s="16" cm="1">
        <f t="array" aca="1" ref="B9" ca="1">IFERROR(VALUE(_xlfn.TEXTJOIN(";",1,_xlfn.UNIQUE(TRANSPOSE(F9:PI9)))),_xlfn.TEXTJOIN(";",1,_xlfn.UNIQUE(TEXT(TRANSPOSE(F9:PI9),"ÅÅÅÅ-MM-DD;;"))))</f>
        <v>31149</v>
      </c>
      <c r="C9" s="17" t="str">
        <f t="shared" si="0"/>
        <v/>
      </c>
      <c r="D9" s="18" t="str">
        <f t="shared" si="1"/>
        <v/>
      </c>
      <c r="E9" s="16" t="str">
        <f t="shared" si="2"/>
        <v/>
      </c>
      <c r="F9" s="16" t="str">
        <f t="shared" si="3"/>
        <v/>
      </c>
      <c r="G9" s="16" t="str">
        <f t="shared" si="4"/>
        <v/>
      </c>
      <c r="H9" s="19" t="str">
        <f t="shared" si="5"/>
        <v/>
      </c>
      <c r="I9" s="16" t="str">
        <f t="shared" si="6"/>
        <v/>
      </c>
      <c r="J9" s="16" t="str" cm="1">
        <f t="array" ref="J9">IFERROR(DATE(INDEX(_xlfn.FILTERXML("&lt;tr&gt;&lt;td&gt;"&amp;SUBSTITUTE(A9," ","&lt;/td&gt;&lt;td&gt;")&amp;"&lt;/td&gt;&lt;/tr&gt;","//td"),3),MOD((FIND(LOWER(INDEX(_xlfn.FILTERXML("&lt;tr&gt;&lt;td&gt;"&amp;SUBSTITUTE(A9," ","&lt;/td&gt;&lt;td&gt;")&amp;"&lt;/td&gt;&lt;/tr&gt;","//td"),1)),"janfebmaraprmayjunjulaugsepoctnovdecjanfebmaraprmajjunjulaugsepoktnovdec")+2)/3,12),INDEX(_xlfn.FILTERXML("&lt;tr&gt;&lt;td&gt;"&amp;SUBSTITUTE(A9," ","&lt;/td&gt;&lt;td&gt;")&amp;"&lt;/td&gt;&lt;/tr&gt;","//td"),2)),"")</f>
        <v/>
      </c>
      <c r="K9" s="19" t="str" cm="1">
        <f t="array" aca="1" ref="K9" ca="1">IFERROR(_xlfn.SWITCH(MID(A9,1,3),
"Mon",EDATE(DATE(YEAR(EDATE(TODAY(),12*--(
   MOD((FIND(LOWER(MID(MID(A9,FIND(": ",A9)+LEN(": "),47),1,3)),"janfebmaraprmayjunjulaugsepoctnovdecjanfebmaraprmajjunjulaugsepoktnovdec")+2)/3,12)   &lt;=MONTH(NOW())))),
   MOD((FIND(LOWER(MID(MID(A9,FIND(": ",A9)+LEN(": "),47),1,3)),"janfebmaraprmayjunjulaugsepoctnovdecjanfebmaraprmajjunjulaugsepoktnovdec")+2)/3,12),1),1)-1,
"Wee",IFERROR(DATEVALUE(2000 + INT(_xlfn.NUMBERVALUE(YEAR(TODAY()+30)-2000&amp;MID(A9,FIND(": ",A9)+LEN(": "),47))/100) &amp; "-01-01")-WEEKDAY(DATEVALUE(2000 + INT(_xlfn.NUMBERVALUE(YEAR(TODAY()+30)-2000&amp;MID(A9,FIND(": ",A9)+LEN(": "),47))/100) &amp; "-01-01"))-IF(WEEKDAY(DATEVALUE(2000 + INT(_xlfn.NUMBERVALUE(YEAR(TODAY()+30)-2000&amp;MID(A9,FIND(": ",A9)+LEN(": "),47))/100) &amp; "-01-01"))&gt;1,0,7)+5+IF(YEAR(DATEVALUE(2000 + INT(_xlfn.NUMBERVALUE(YEAR(TODAY()+30)-2000&amp;MID(A9,FIND(": ",A9)+LEN(": "),47))/100) &amp; "-01-01")-WEEKDAY(DATEVALUE(2000 + INT(_xlfn.NUMBERVALUE(YEAR(TODAY()+30)-2000&amp;MID(A9,FIND(": ",A9)+LEN(": "),47))/100) &amp; "-01-01"))-IF(WEEKDAY(DATEVALUE(2000 + INT(_xlfn.NUMBERVALUE(YEAR(TODAY()+30)-2000&amp;MID(A9,FIND(": ",A9)+LEN(": "),47))/100) &amp; "-01-01"))&gt;1,0,7)+5)=2000 + INT(_xlfn.NUMBERVALUE(YEAR(TODAY()+30)-2000&amp;MID(A9,FIND(": ",A9)+LEN(": "),47))/100),0,7)+ROUND((_xlfn.NUMBERVALUE(YEAR(TODAY()+30)-2000&amp;MID(A9,FIND(": ",A9)+LEN(": "),47))/100-INT(_xlfn.NUMBERVALUE(YEAR(TODAY()+30)-2000&amp;MID(A9,FIND(": ",A9)+LEN(": "),47))/100))*100-1,0)*7+3-6,0),
"Day",DATE(INDEX(_xlfn.FILTERXML("&lt;tr&gt;&lt;td&gt;"&amp;SUBSTITUTE(MID(A9,FIND(": ",A9)+LEN(": "),47)," ","&lt;/td&gt;&lt;td&gt;")&amp;"&lt;/td&gt;&lt;/tr&gt;","//td"),3),
  MOD((FIND(LOWER(MID(INDEX(_xlfn.FILTERXML("&lt;tr&gt;&lt;td&gt;"&amp;SUBSTITUTE(MID(A9,FIND(": ",A9)+LEN(": "),47)," ","&lt;/td&gt;&lt;td&gt;")&amp;"&lt;/td&gt;&lt;/tr&gt;","//td"),1),1,3)),"janfebmaraprmayjunjulaugsepoctnovdecjanfebmaraprmajjunjulaugsepoktnovdec")+2)/3,12),
  INDEX(_xlfn.FILTERXML("&lt;tr&gt;&lt;td&gt;"&amp;SUBSTITUTE(MID(A9,FIND(": ",A9)+LEN(": "),47)," ","&lt;/td&gt;&lt;td&gt;")&amp;"&lt;/td&gt;&lt;/tr&gt;","//td"),2)
),
"Day",INDEX(_xlfn.FILTERXML("&lt;tr&gt;&lt;td&gt;"&amp;SUBSTITUTE(A9," ","&lt;/td&gt;&lt;td&gt;")&amp;"&lt;/td&gt;&lt;/tr&gt;","//td"),2),
""
),"")</f>
        <v/>
      </c>
      <c r="L9" s="16">
        <f t="shared" si="7"/>
        <v>31149</v>
      </c>
      <c r="M9" s="16" t="str">
        <f t="shared" si="8"/>
        <v/>
      </c>
      <c r="N9" s="16" t="str">
        <f t="shared" si="9"/>
        <v/>
      </c>
      <c r="O9" s="16" t="str">
        <f t="shared" si="10"/>
        <v/>
      </c>
      <c r="P9" s="16" t="str">
        <f t="shared" si="11"/>
        <v/>
      </c>
      <c r="Q9" s="16" t="str">
        <f t="shared" si="12"/>
        <v/>
      </c>
      <c r="R9" s="16" t="str">
        <f t="shared" si="13"/>
        <v/>
      </c>
      <c r="S9" s="24" t="str">
        <f ca="1"/>
        <v/>
      </c>
      <c r="T9" s="24" t="str">
        <f ca="1"/>
        <v/>
      </c>
    </row>
    <row r="10" spans="1:20" x14ac:dyDescent="0.3">
      <c r="A10" s="15" t="s">
        <v>8</v>
      </c>
      <c r="B10" s="16" cm="1">
        <f t="array" aca="1" ref="B10" ca="1">IFERROR(VALUE(_xlfn.TEXTJOIN(";",1,_xlfn.UNIQUE(TRANSPOSE(F10:PI10)))),_xlfn.TEXTJOIN(";",1,_xlfn.UNIQUE(TEXT(TRANSPOSE(F10:PI10),"ÅÅÅÅ-MM-DD;;"))))</f>
        <v>42880</v>
      </c>
      <c r="C10" s="17" t="str">
        <f t="shared" si="0"/>
        <v/>
      </c>
      <c r="D10" s="18" t="str">
        <f t="shared" si="1"/>
        <v/>
      </c>
      <c r="E10" s="16" t="str">
        <f t="shared" si="2"/>
        <v/>
      </c>
      <c r="F10" s="16" t="str">
        <f t="shared" si="3"/>
        <v/>
      </c>
      <c r="G10" s="16" t="str">
        <f t="shared" si="4"/>
        <v/>
      </c>
      <c r="H10" s="19" t="str">
        <f t="shared" si="5"/>
        <v/>
      </c>
      <c r="I10" s="16" t="str">
        <f t="shared" si="6"/>
        <v/>
      </c>
      <c r="J10" s="16" t="str" cm="1">
        <f t="array" ref="J10">IFERROR(DATE(INDEX(_xlfn.FILTERXML("&lt;tr&gt;&lt;td&gt;"&amp;SUBSTITUTE(A10," ","&lt;/td&gt;&lt;td&gt;")&amp;"&lt;/td&gt;&lt;/tr&gt;","//td"),3),MOD((FIND(LOWER(INDEX(_xlfn.FILTERXML("&lt;tr&gt;&lt;td&gt;"&amp;SUBSTITUTE(A10," ","&lt;/td&gt;&lt;td&gt;")&amp;"&lt;/td&gt;&lt;/tr&gt;","//td"),1)),"janfebmaraprmayjunjulaugsepoctnovdecjanfebmaraprmajjunjulaugsepoktnovdec")+2)/3,12),INDEX(_xlfn.FILTERXML("&lt;tr&gt;&lt;td&gt;"&amp;SUBSTITUTE(A10," ","&lt;/td&gt;&lt;td&gt;")&amp;"&lt;/td&gt;&lt;/tr&gt;","//td"),2)),"")</f>
        <v/>
      </c>
      <c r="K10" s="19" t="str" cm="1">
        <f t="array" aca="1" ref="K10" ca="1">IFERROR(_xlfn.SWITCH(MID(A10,1,3),
"Mon",EDATE(DATE(YEAR(EDATE(TODAY(),12*--(
   MOD((FIND(LOWER(MID(MID(A10,FIND(": ",A10)+LEN(": "),47),1,3)),"janfebmaraprmayjunjulaugsepoctnovdecjanfebmaraprmajjunjulaugsepoktnovdec")+2)/3,12)   &lt;=MONTH(NOW())))),
   MOD((FIND(LOWER(MID(MID(A10,FIND(": ",A10)+LEN(": "),47),1,3)),"janfebmaraprmayjunjulaugsepoctnovdecjanfebmaraprmajjunjulaugsepoktnovdec")+2)/3,12),1),1)-1,
"Wee",IFERROR(DATEVALUE(2000 + INT(_xlfn.NUMBERVALUE(YEAR(TODAY()+30)-2000&amp;MID(A10,FIND(": ",A10)+LEN(": "),47))/100) &amp; "-01-01")-WEEKDAY(DATEVALUE(2000 + INT(_xlfn.NUMBERVALUE(YEAR(TODAY()+30)-2000&amp;MID(A10,FIND(": ",A10)+LEN(": "),47))/100) &amp; "-01-01"))-IF(WEEKDAY(DATEVALUE(2000 + INT(_xlfn.NUMBERVALUE(YEAR(TODAY()+30)-2000&amp;MID(A10,FIND(": ",A10)+LEN(": "),47))/100) &amp; "-01-01"))&gt;1,0,7)+5+IF(YEAR(DATEVALUE(2000 + INT(_xlfn.NUMBERVALUE(YEAR(TODAY()+30)-2000&amp;MID(A10,FIND(": ",A10)+LEN(": "),47))/100) &amp; "-01-01")-WEEKDAY(DATEVALUE(2000 + INT(_xlfn.NUMBERVALUE(YEAR(TODAY()+30)-2000&amp;MID(A10,FIND(": ",A10)+LEN(": "),47))/100) &amp; "-01-01"))-IF(WEEKDAY(DATEVALUE(2000 + INT(_xlfn.NUMBERVALUE(YEAR(TODAY()+30)-2000&amp;MID(A10,FIND(": ",A10)+LEN(": "),47))/100) &amp; "-01-01"))&gt;1,0,7)+5)=2000 + INT(_xlfn.NUMBERVALUE(YEAR(TODAY()+30)-2000&amp;MID(A10,FIND(": ",A10)+LEN(": "),47))/100),0,7)+ROUND((_xlfn.NUMBERVALUE(YEAR(TODAY()+30)-2000&amp;MID(A10,FIND(": ",A10)+LEN(": "),47))/100-INT(_xlfn.NUMBERVALUE(YEAR(TODAY()+30)-2000&amp;MID(A10,FIND(": ",A10)+LEN(": "),47))/100))*100-1,0)*7+3-6,0),
"Day",DATE(INDEX(_xlfn.FILTERXML("&lt;tr&gt;&lt;td&gt;"&amp;SUBSTITUTE(MID(A10,FIND(": ",A10)+LEN(": "),47)," ","&lt;/td&gt;&lt;td&gt;")&amp;"&lt;/td&gt;&lt;/tr&gt;","//td"),3),
  MOD((FIND(LOWER(MID(INDEX(_xlfn.FILTERXML("&lt;tr&gt;&lt;td&gt;"&amp;SUBSTITUTE(MID(A10,FIND(": ",A10)+LEN(": "),47)," ","&lt;/td&gt;&lt;td&gt;")&amp;"&lt;/td&gt;&lt;/tr&gt;","//td"),1),1,3)),"janfebmaraprmayjunjulaugsepoctnovdecjanfebmaraprmajjunjulaugsepoktnovdec")+2)/3,12),
  INDEX(_xlfn.FILTERXML("&lt;tr&gt;&lt;td&gt;"&amp;SUBSTITUTE(MID(A10,FIND(": ",A10)+LEN(": "),47)," ","&lt;/td&gt;&lt;td&gt;")&amp;"&lt;/td&gt;&lt;/tr&gt;","//td"),2)
),
"Day",INDEX(_xlfn.FILTERXML("&lt;tr&gt;&lt;td&gt;"&amp;SUBSTITUTE(A10," ","&lt;/td&gt;&lt;td&gt;")&amp;"&lt;/td&gt;&lt;/tr&gt;","//td"),2),
""
),"")</f>
        <v/>
      </c>
      <c r="L10" s="16" t="str">
        <f t="shared" si="7"/>
        <v/>
      </c>
      <c r="M10" s="16">
        <f t="shared" si="8"/>
        <v>42880</v>
      </c>
      <c r="N10" s="16" t="str">
        <f t="shared" si="9"/>
        <v/>
      </c>
      <c r="O10" s="16" t="str">
        <f t="shared" si="10"/>
        <v/>
      </c>
      <c r="P10" s="16" t="str">
        <f t="shared" si="11"/>
        <v/>
      </c>
      <c r="Q10" s="16" t="str">
        <f t="shared" si="12"/>
        <v/>
      </c>
      <c r="R10" s="16" t="str">
        <f t="shared" si="13"/>
        <v/>
      </c>
      <c r="S10" s="24" t="str">
        <f ca="1"/>
        <v/>
      </c>
      <c r="T10" s="24" t="str">
        <f ca="1"/>
        <v/>
      </c>
    </row>
    <row r="11" spans="1:20" x14ac:dyDescent="0.3">
      <c r="A11" s="15" t="s">
        <v>9</v>
      </c>
      <c r="B11" s="16" cm="1">
        <f t="array" aca="1" ref="B11" ca="1">IFERROR(VALUE(_xlfn.TEXTJOIN(";",1,_xlfn.UNIQUE(TRANSPOSE(F11:PI11)))),_xlfn.TEXTJOIN(";",1,_xlfn.UNIQUE(TEXT(TRANSPOSE(F11:PI11),"ÅÅÅÅ-MM-DD;;"))))</f>
        <v>42880</v>
      </c>
      <c r="C11" s="17" t="str">
        <f t="shared" si="0"/>
        <v/>
      </c>
      <c r="D11" s="18" t="str">
        <f t="shared" si="1"/>
        <v/>
      </c>
      <c r="E11" s="16" t="str">
        <f t="shared" si="2"/>
        <v/>
      </c>
      <c r="F11" s="16" t="str">
        <f t="shared" si="3"/>
        <v/>
      </c>
      <c r="G11" s="16" t="str">
        <f t="shared" si="4"/>
        <v/>
      </c>
      <c r="H11" s="19" t="str">
        <f t="shared" si="5"/>
        <v/>
      </c>
      <c r="I11" s="16" t="str">
        <f t="shared" si="6"/>
        <v/>
      </c>
      <c r="J11" s="16" t="str" cm="1">
        <f t="array" ref="J11">IFERROR(DATE(INDEX(_xlfn.FILTERXML("&lt;tr&gt;&lt;td&gt;"&amp;SUBSTITUTE(A11," ","&lt;/td&gt;&lt;td&gt;")&amp;"&lt;/td&gt;&lt;/tr&gt;","//td"),3),MOD((FIND(LOWER(INDEX(_xlfn.FILTERXML("&lt;tr&gt;&lt;td&gt;"&amp;SUBSTITUTE(A11," ","&lt;/td&gt;&lt;td&gt;")&amp;"&lt;/td&gt;&lt;/tr&gt;","//td"),1)),"janfebmaraprmayjunjulaugsepoctnovdecjanfebmaraprmajjunjulaugsepoktnovdec")+2)/3,12),INDEX(_xlfn.FILTERXML("&lt;tr&gt;&lt;td&gt;"&amp;SUBSTITUTE(A11," ","&lt;/td&gt;&lt;td&gt;")&amp;"&lt;/td&gt;&lt;/tr&gt;","//td"),2)),"")</f>
        <v/>
      </c>
      <c r="K11" s="19" t="str" cm="1">
        <f t="array" aca="1" ref="K11" ca="1">IFERROR(_xlfn.SWITCH(MID(A11,1,3),
"Mon",EDATE(DATE(YEAR(EDATE(TODAY(),12*--(
   MOD((FIND(LOWER(MID(MID(A11,FIND(": ",A11)+LEN(": "),47),1,3)),"janfebmaraprmayjunjulaugsepoctnovdecjanfebmaraprmajjunjulaugsepoktnovdec")+2)/3,12)   &lt;=MONTH(NOW())))),
   MOD((FIND(LOWER(MID(MID(A11,FIND(": ",A11)+LEN(": "),47),1,3)),"janfebmaraprmayjunjulaugsepoctnovdecjanfebmaraprmajjunjulaugsepoktnovdec")+2)/3,12),1),1)-1,
"Wee",IFERROR(DATEVALUE(2000 + INT(_xlfn.NUMBERVALUE(YEAR(TODAY()+30)-2000&amp;MID(A11,FIND(": ",A11)+LEN(": "),47))/100) &amp; "-01-01")-WEEKDAY(DATEVALUE(2000 + INT(_xlfn.NUMBERVALUE(YEAR(TODAY()+30)-2000&amp;MID(A11,FIND(": ",A11)+LEN(": "),47))/100) &amp; "-01-01"))-IF(WEEKDAY(DATEVALUE(2000 + INT(_xlfn.NUMBERVALUE(YEAR(TODAY()+30)-2000&amp;MID(A11,FIND(": ",A11)+LEN(": "),47))/100) &amp; "-01-01"))&gt;1,0,7)+5+IF(YEAR(DATEVALUE(2000 + INT(_xlfn.NUMBERVALUE(YEAR(TODAY()+30)-2000&amp;MID(A11,FIND(": ",A11)+LEN(": "),47))/100) &amp; "-01-01")-WEEKDAY(DATEVALUE(2000 + INT(_xlfn.NUMBERVALUE(YEAR(TODAY()+30)-2000&amp;MID(A11,FIND(": ",A11)+LEN(": "),47))/100) &amp; "-01-01"))-IF(WEEKDAY(DATEVALUE(2000 + INT(_xlfn.NUMBERVALUE(YEAR(TODAY()+30)-2000&amp;MID(A11,FIND(": ",A11)+LEN(": "),47))/100) &amp; "-01-01"))&gt;1,0,7)+5)=2000 + INT(_xlfn.NUMBERVALUE(YEAR(TODAY()+30)-2000&amp;MID(A11,FIND(": ",A11)+LEN(": "),47))/100),0,7)+ROUND((_xlfn.NUMBERVALUE(YEAR(TODAY()+30)-2000&amp;MID(A11,FIND(": ",A11)+LEN(": "),47))/100-INT(_xlfn.NUMBERVALUE(YEAR(TODAY()+30)-2000&amp;MID(A11,FIND(": ",A11)+LEN(": "),47))/100))*100-1,0)*7+3-6,0),
"Day",DATE(INDEX(_xlfn.FILTERXML("&lt;tr&gt;&lt;td&gt;"&amp;SUBSTITUTE(MID(A11,FIND(": ",A11)+LEN(": "),47)," ","&lt;/td&gt;&lt;td&gt;")&amp;"&lt;/td&gt;&lt;/tr&gt;","//td"),3),
  MOD((FIND(LOWER(MID(INDEX(_xlfn.FILTERXML("&lt;tr&gt;&lt;td&gt;"&amp;SUBSTITUTE(MID(A11,FIND(": ",A11)+LEN(": "),47)," ","&lt;/td&gt;&lt;td&gt;")&amp;"&lt;/td&gt;&lt;/tr&gt;","//td"),1),1,3)),"janfebmaraprmayjunjulaugsepoctnovdecjanfebmaraprmajjunjulaugsepoktnovdec")+2)/3,12),
  INDEX(_xlfn.FILTERXML("&lt;tr&gt;&lt;td&gt;"&amp;SUBSTITUTE(MID(A11,FIND(": ",A11)+LEN(": "),47)," ","&lt;/td&gt;&lt;td&gt;")&amp;"&lt;/td&gt;&lt;/tr&gt;","//td"),2)
),
"Day",INDEX(_xlfn.FILTERXML("&lt;tr&gt;&lt;td&gt;"&amp;SUBSTITUTE(A11," ","&lt;/td&gt;&lt;td&gt;")&amp;"&lt;/td&gt;&lt;/tr&gt;","//td"),2),
""
),"")</f>
        <v/>
      </c>
      <c r="L11" s="16" t="str">
        <f t="shared" si="7"/>
        <v/>
      </c>
      <c r="M11" s="16" t="str">
        <f t="shared" si="8"/>
        <v/>
      </c>
      <c r="N11" s="16">
        <f t="shared" si="9"/>
        <v>42880</v>
      </c>
      <c r="O11" s="16" t="str">
        <f t="shared" si="10"/>
        <v/>
      </c>
      <c r="P11" s="16" t="str">
        <f t="shared" si="11"/>
        <v/>
      </c>
      <c r="Q11" s="16" t="str">
        <f t="shared" si="12"/>
        <v/>
      </c>
      <c r="R11" s="16" t="str">
        <f t="shared" si="13"/>
        <v/>
      </c>
      <c r="S11" s="24" t="str">
        <f ca="1"/>
        <v/>
      </c>
      <c r="T11" s="24" t="str">
        <f ca="1"/>
        <v/>
      </c>
    </row>
    <row r="12" spans="1:20" x14ac:dyDescent="0.3">
      <c r="A12" s="15" t="s">
        <v>11</v>
      </c>
      <c r="B12" s="16" cm="1">
        <f t="array" aca="1" ref="B12" ca="1">IFERROR(VALUE(_xlfn.TEXTJOIN(";",1,_xlfn.UNIQUE(TRANSPOSE(F12:PI12)))),_xlfn.TEXTJOIN(";",1,_xlfn.UNIQUE(TEXT(TRANSPOSE(F12:PI12),"ÅÅÅÅ-MM-DD;;"))))</f>
        <v>39477</v>
      </c>
      <c r="C12" s="17" t="str">
        <f t="shared" si="0"/>
        <v/>
      </c>
      <c r="D12" s="18" t="str">
        <f t="shared" si="1"/>
        <v/>
      </c>
      <c r="E12" s="16" t="str">
        <f t="shared" si="2"/>
        <v/>
      </c>
      <c r="F12" s="16" t="str">
        <f t="shared" si="3"/>
        <v/>
      </c>
      <c r="G12" s="16" t="str">
        <f t="shared" si="4"/>
        <v/>
      </c>
      <c r="H12" s="19" t="str">
        <f t="shared" si="5"/>
        <v/>
      </c>
      <c r="I12" s="16" t="str">
        <f t="shared" si="6"/>
        <v/>
      </c>
      <c r="J12" s="16" t="str" cm="1">
        <f t="array" ref="J12">IFERROR(DATE(INDEX(_xlfn.FILTERXML("&lt;tr&gt;&lt;td&gt;"&amp;SUBSTITUTE(A12," ","&lt;/td&gt;&lt;td&gt;")&amp;"&lt;/td&gt;&lt;/tr&gt;","//td"),3),MOD((FIND(LOWER(INDEX(_xlfn.FILTERXML("&lt;tr&gt;&lt;td&gt;"&amp;SUBSTITUTE(A12," ","&lt;/td&gt;&lt;td&gt;")&amp;"&lt;/td&gt;&lt;/tr&gt;","//td"),1)),"janfebmaraprmayjunjulaugsepoctnovdecjanfebmaraprmajjunjulaugsepoktnovdec")+2)/3,12),INDEX(_xlfn.FILTERXML("&lt;tr&gt;&lt;td&gt;"&amp;SUBSTITUTE(A12," ","&lt;/td&gt;&lt;td&gt;")&amp;"&lt;/td&gt;&lt;/tr&gt;","//td"),2)),"")</f>
        <v/>
      </c>
      <c r="K12" s="19" t="str" cm="1">
        <f t="array" aca="1" ref="K12" ca="1">IFERROR(_xlfn.SWITCH(MID(A12,1,3),
"Mon",EDATE(DATE(YEAR(EDATE(TODAY(),12*--(
   MOD((FIND(LOWER(MID(MID(A12,FIND(": ",A12)+LEN(": "),47),1,3)),"janfebmaraprmayjunjulaugsepoctnovdecjanfebmaraprmajjunjulaugsepoktnovdec")+2)/3,12)   &lt;=MONTH(NOW())))),
   MOD((FIND(LOWER(MID(MID(A12,FIND(": ",A12)+LEN(": "),47),1,3)),"janfebmaraprmayjunjulaugsepoctnovdecjanfebmaraprmajjunjulaugsepoktnovdec")+2)/3,12),1),1)-1,
"Wee",IFERROR(DATEVALUE(2000 + INT(_xlfn.NUMBERVALUE(YEAR(TODAY()+30)-2000&amp;MID(A12,FIND(": ",A12)+LEN(": "),47))/100) &amp; "-01-01")-WEEKDAY(DATEVALUE(2000 + INT(_xlfn.NUMBERVALUE(YEAR(TODAY()+30)-2000&amp;MID(A12,FIND(": ",A12)+LEN(": "),47))/100) &amp; "-01-01"))-IF(WEEKDAY(DATEVALUE(2000 + INT(_xlfn.NUMBERVALUE(YEAR(TODAY()+30)-2000&amp;MID(A12,FIND(": ",A12)+LEN(": "),47))/100) &amp; "-01-01"))&gt;1,0,7)+5+IF(YEAR(DATEVALUE(2000 + INT(_xlfn.NUMBERVALUE(YEAR(TODAY()+30)-2000&amp;MID(A12,FIND(": ",A12)+LEN(": "),47))/100) &amp; "-01-01")-WEEKDAY(DATEVALUE(2000 + INT(_xlfn.NUMBERVALUE(YEAR(TODAY()+30)-2000&amp;MID(A12,FIND(": ",A12)+LEN(": "),47))/100) &amp; "-01-01"))-IF(WEEKDAY(DATEVALUE(2000 + INT(_xlfn.NUMBERVALUE(YEAR(TODAY()+30)-2000&amp;MID(A12,FIND(": ",A12)+LEN(": "),47))/100) &amp; "-01-01"))&gt;1,0,7)+5)=2000 + INT(_xlfn.NUMBERVALUE(YEAR(TODAY()+30)-2000&amp;MID(A12,FIND(": ",A12)+LEN(": "),47))/100),0,7)+ROUND((_xlfn.NUMBERVALUE(YEAR(TODAY()+30)-2000&amp;MID(A12,FIND(": ",A12)+LEN(": "),47))/100-INT(_xlfn.NUMBERVALUE(YEAR(TODAY()+30)-2000&amp;MID(A12,FIND(": ",A12)+LEN(": "),47))/100))*100-1,0)*7+3-6,0),
"Day",DATE(INDEX(_xlfn.FILTERXML("&lt;tr&gt;&lt;td&gt;"&amp;SUBSTITUTE(MID(A12,FIND(": ",A12)+LEN(": "),47)," ","&lt;/td&gt;&lt;td&gt;")&amp;"&lt;/td&gt;&lt;/tr&gt;","//td"),3),
  MOD((FIND(LOWER(MID(INDEX(_xlfn.FILTERXML("&lt;tr&gt;&lt;td&gt;"&amp;SUBSTITUTE(MID(A12,FIND(": ",A12)+LEN(": "),47)," ","&lt;/td&gt;&lt;td&gt;")&amp;"&lt;/td&gt;&lt;/tr&gt;","//td"),1),1,3)),"janfebmaraprmayjunjulaugsepoctnovdecjanfebmaraprmajjunjulaugsepoktnovdec")+2)/3,12),
  INDEX(_xlfn.FILTERXML("&lt;tr&gt;&lt;td&gt;"&amp;SUBSTITUTE(MID(A12,FIND(": ",A12)+LEN(": "),47)," ","&lt;/td&gt;&lt;td&gt;")&amp;"&lt;/td&gt;&lt;/tr&gt;","//td"),2)
),
"Day",INDEX(_xlfn.FILTERXML("&lt;tr&gt;&lt;td&gt;"&amp;SUBSTITUTE(A12," ","&lt;/td&gt;&lt;td&gt;")&amp;"&lt;/td&gt;&lt;/tr&gt;","//td"),2),
""
),"")</f>
        <v/>
      </c>
      <c r="L12" s="16" t="str">
        <f t="shared" si="7"/>
        <v/>
      </c>
      <c r="M12" s="16" t="str">
        <f t="shared" si="8"/>
        <v/>
      </c>
      <c r="N12" s="16" t="str">
        <f t="shared" si="9"/>
        <v/>
      </c>
      <c r="O12" s="16" t="str">
        <f t="shared" si="10"/>
        <v/>
      </c>
      <c r="P12" s="16">
        <f t="shared" si="11"/>
        <v>39477</v>
      </c>
      <c r="Q12" s="16" t="str">
        <f t="shared" si="12"/>
        <v/>
      </c>
      <c r="R12" s="16" t="str">
        <f t="shared" si="13"/>
        <v/>
      </c>
      <c r="S12" s="24" t="str">
        <f ca="1"/>
        <v/>
      </c>
      <c r="T12" s="24" t="str">
        <f ca="1"/>
        <v/>
      </c>
    </row>
    <row r="13" spans="1:20" x14ac:dyDescent="0.3">
      <c r="A13" s="15" t="s">
        <v>29</v>
      </c>
      <c r="B13" s="16" cm="1">
        <f t="array" aca="1" ref="B13" ca="1">IFERROR(VALUE(_xlfn.TEXTJOIN(";",1,_xlfn.UNIQUE(TRANSPOSE(F13:PI13)))),_xlfn.TEXTJOIN(";",1,_xlfn.UNIQUE(TEXT(TRANSPOSE(F13:PI13),"ÅÅÅÅ-MM-DD;;"))))</f>
        <v>42880</v>
      </c>
      <c r="C13" s="17" t="str">
        <f t="shared" si="0"/>
        <v/>
      </c>
      <c r="D13" s="18" t="str">
        <f t="shared" si="1"/>
        <v/>
      </c>
      <c r="E13" s="16" t="str">
        <f t="shared" si="2"/>
        <v/>
      </c>
      <c r="F13" s="16" t="str">
        <f t="shared" si="3"/>
        <v/>
      </c>
      <c r="G13" s="16" t="str">
        <f t="shared" si="4"/>
        <v/>
      </c>
      <c r="H13" s="19" t="str">
        <f t="shared" si="5"/>
        <v/>
      </c>
      <c r="I13" s="16" t="str">
        <f t="shared" si="6"/>
        <v/>
      </c>
      <c r="J13" s="16" t="str" cm="1">
        <f t="array" ref="J13">IFERROR(DATE(INDEX(_xlfn.FILTERXML("&lt;tr&gt;&lt;td&gt;"&amp;SUBSTITUTE(A13," ","&lt;/td&gt;&lt;td&gt;")&amp;"&lt;/td&gt;&lt;/tr&gt;","//td"),3),MOD((FIND(LOWER(INDEX(_xlfn.FILTERXML("&lt;tr&gt;&lt;td&gt;"&amp;SUBSTITUTE(A13," ","&lt;/td&gt;&lt;td&gt;")&amp;"&lt;/td&gt;&lt;/tr&gt;","//td"),1)),"janfebmaraprmayjunjulaugsepoctnovdecjanfebmaraprmajjunjulaugsepoktnovdec")+2)/3,12),INDEX(_xlfn.FILTERXML("&lt;tr&gt;&lt;td&gt;"&amp;SUBSTITUTE(A13," ","&lt;/td&gt;&lt;td&gt;")&amp;"&lt;/td&gt;&lt;/tr&gt;","//td"),2)),"")</f>
        <v/>
      </c>
      <c r="K13" s="19" t="str" cm="1">
        <f t="array" aca="1" ref="K13" ca="1">IFERROR(_xlfn.SWITCH(MID(A13,1,3),
"Mon",EDATE(DATE(YEAR(EDATE(TODAY(),12*--(
   MOD((FIND(LOWER(MID(MID(A13,FIND(": ",A13)+LEN(": "),47),1,3)),"janfebmaraprmayjunjulaugsepoctnovdecjanfebmaraprmajjunjulaugsepoktnovdec")+2)/3,12)   &lt;=MONTH(NOW())))),
   MOD((FIND(LOWER(MID(MID(A13,FIND(": ",A13)+LEN(": "),47),1,3)),"janfebmaraprmayjunjulaugsepoctnovdecjanfebmaraprmajjunjulaugsepoktnovdec")+2)/3,12),1),1)-1,
"Wee",IFERROR(DATEVALUE(2000 + INT(_xlfn.NUMBERVALUE(YEAR(TODAY()+30)-2000&amp;MID(A13,FIND(": ",A13)+LEN(": "),47))/100) &amp; "-01-01")-WEEKDAY(DATEVALUE(2000 + INT(_xlfn.NUMBERVALUE(YEAR(TODAY()+30)-2000&amp;MID(A13,FIND(": ",A13)+LEN(": "),47))/100) &amp; "-01-01"))-IF(WEEKDAY(DATEVALUE(2000 + INT(_xlfn.NUMBERVALUE(YEAR(TODAY()+30)-2000&amp;MID(A13,FIND(": ",A13)+LEN(": "),47))/100) &amp; "-01-01"))&gt;1,0,7)+5+IF(YEAR(DATEVALUE(2000 + INT(_xlfn.NUMBERVALUE(YEAR(TODAY()+30)-2000&amp;MID(A13,FIND(": ",A13)+LEN(": "),47))/100) &amp; "-01-01")-WEEKDAY(DATEVALUE(2000 + INT(_xlfn.NUMBERVALUE(YEAR(TODAY()+30)-2000&amp;MID(A13,FIND(": ",A13)+LEN(": "),47))/100) &amp; "-01-01"))-IF(WEEKDAY(DATEVALUE(2000 + INT(_xlfn.NUMBERVALUE(YEAR(TODAY()+30)-2000&amp;MID(A13,FIND(": ",A13)+LEN(": "),47))/100) &amp; "-01-01"))&gt;1,0,7)+5)=2000 + INT(_xlfn.NUMBERVALUE(YEAR(TODAY()+30)-2000&amp;MID(A13,FIND(": ",A13)+LEN(": "),47))/100),0,7)+ROUND((_xlfn.NUMBERVALUE(YEAR(TODAY()+30)-2000&amp;MID(A13,FIND(": ",A13)+LEN(": "),47))/100-INT(_xlfn.NUMBERVALUE(YEAR(TODAY()+30)-2000&amp;MID(A13,FIND(": ",A13)+LEN(": "),47))/100))*100-1,0)*7+3-6,0),
"Day",DATE(INDEX(_xlfn.FILTERXML("&lt;tr&gt;&lt;td&gt;"&amp;SUBSTITUTE(MID(A13,FIND(": ",A13)+LEN(": "),47)," ","&lt;/td&gt;&lt;td&gt;")&amp;"&lt;/td&gt;&lt;/tr&gt;","//td"),3),
  MOD((FIND(LOWER(MID(INDEX(_xlfn.FILTERXML("&lt;tr&gt;&lt;td&gt;"&amp;SUBSTITUTE(MID(A13,FIND(": ",A13)+LEN(": "),47)," ","&lt;/td&gt;&lt;td&gt;")&amp;"&lt;/td&gt;&lt;/tr&gt;","//td"),1),1,3)),"janfebmaraprmayjunjulaugsepoctnovdecjanfebmaraprmajjunjulaugsepoktnovdec")+2)/3,12),
  INDEX(_xlfn.FILTERXML("&lt;tr&gt;&lt;td&gt;"&amp;SUBSTITUTE(MID(A13,FIND(": ",A13)+LEN(": "),47)," ","&lt;/td&gt;&lt;td&gt;")&amp;"&lt;/td&gt;&lt;/tr&gt;","//td"),2)
),
"Day",INDEX(_xlfn.FILTERXML("&lt;tr&gt;&lt;td&gt;"&amp;SUBSTITUTE(A13," ","&lt;/td&gt;&lt;td&gt;")&amp;"&lt;/td&gt;&lt;/tr&gt;","//td"),2),
""
),"")</f>
        <v/>
      </c>
      <c r="L13" s="16" t="str">
        <f t="shared" si="7"/>
        <v/>
      </c>
      <c r="M13" s="16" t="str">
        <f t="shared" si="8"/>
        <v/>
      </c>
      <c r="N13" s="16" t="str">
        <f t="shared" si="9"/>
        <v/>
      </c>
      <c r="O13" s="16" t="str">
        <f t="shared" si="10"/>
        <v/>
      </c>
      <c r="P13" s="16">
        <f t="shared" si="11"/>
        <v>42880</v>
      </c>
      <c r="Q13" s="16" t="str">
        <f t="shared" si="12"/>
        <v/>
      </c>
      <c r="R13" s="16" t="str">
        <f t="shared" si="13"/>
        <v/>
      </c>
      <c r="S13" s="24" t="str">
        <f ca="1"/>
        <v/>
      </c>
      <c r="T13" s="24" t="str">
        <f ca="1"/>
        <v/>
      </c>
    </row>
    <row r="14" spans="1:20" x14ac:dyDescent="0.3">
      <c r="A14" s="15" t="s">
        <v>5</v>
      </c>
      <c r="B14" s="16" cm="1">
        <f t="array" aca="1" ref="B14" ca="1">IFERROR(VALUE(_xlfn.TEXTJOIN(";",1,_xlfn.UNIQUE(TRANSPOSE(F14:PI14)))),_xlfn.TEXTJOIN(";",1,_xlfn.UNIQUE(TEXT(TRANSPOSE(F14:PI14),"ÅÅÅÅ-MM-DD;;"))))</f>
        <v>44265</v>
      </c>
      <c r="C14" s="17" t="str">
        <f t="shared" si="0"/>
        <v/>
      </c>
      <c r="D14" s="18" t="str">
        <f t="shared" si="1"/>
        <v/>
      </c>
      <c r="E14" s="16" t="str">
        <f t="shared" si="2"/>
        <v/>
      </c>
      <c r="F14" s="16" t="str">
        <f t="shared" si="3"/>
        <v/>
      </c>
      <c r="G14" s="16" t="str">
        <f t="shared" si="4"/>
        <v/>
      </c>
      <c r="H14" s="19" t="str">
        <f t="shared" si="5"/>
        <v/>
      </c>
      <c r="I14" s="16" t="str">
        <f t="shared" si="6"/>
        <v/>
      </c>
      <c r="J14" s="16" cm="1">
        <f t="array" ref="J14">IFERROR(DATE(INDEX(_xlfn.FILTERXML("&lt;tr&gt;&lt;td&gt;"&amp;SUBSTITUTE(A14," ","&lt;/td&gt;&lt;td&gt;")&amp;"&lt;/td&gt;&lt;/tr&gt;","//td"),3),MOD((FIND(LOWER(INDEX(_xlfn.FILTERXML("&lt;tr&gt;&lt;td&gt;"&amp;SUBSTITUTE(A14," ","&lt;/td&gt;&lt;td&gt;")&amp;"&lt;/td&gt;&lt;/tr&gt;","//td"),1)),"janfebmaraprmayjunjulaugsepoctnovdecjanfebmaraprmajjunjulaugsepoktnovdec")+2)/3,12),INDEX(_xlfn.FILTERXML("&lt;tr&gt;&lt;td&gt;"&amp;SUBSTITUTE(A14," ","&lt;/td&gt;&lt;td&gt;")&amp;"&lt;/td&gt;&lt;/tr&gt;","//td"),2)),"")</f>
        <v>44265</v>
      </c>
      <c r="K14" s="19" t="str" cm="1">
        <f t="array" aca="1" ref="K14" ca="1">IFERROR(_xlfn.SWITCH(MID(A14,1,3),
"Mon",EDATE(DATE(YEAR(EDATE(TODAY(),12*--(
   MOD((FIND(LOWER(MID(MID(A14,FIND(": ",A14)+LEN(": "),47),1,3)),"janfebmaraprmayjunjulaugsepoctnovdecjanfebmaraprmajjunjulaugsepoktnovdec")+2)/3,12)   &lt;=MONTH(NOW())))),
   MOD((FIND(LOWER(MID(MID(A14,FIND(": ",A14)+LEN(": "),47),1,3)),"janfebmaraprmayjunjulaugsepoctnovdecjanfebmaraprmajjunjulaugsepoktnovdec")+2)/3,12),1),1)-1,
"Wee",IFERROR(DATEVALUE(2000 + INT(_xlfn.NUMBERVALUE(YEAR(TODAY()+30)-2000&amp;MID(A14,FIND(": ",A14)+LEN(": "),47))/100) &amp; "-01-01")-WEEKDAY(DATEVALUE(2000 + INT(_xlfn.NUMBERVALUE(YEAR(TODAY()+30)-2000&amp;MID(A14,FIND(": ",A14)+LEN(": "),47))/100) &amp; "-01-01"))-IF(WEEKDAY(DATEVALUE(2000 + INT(_xlfn.NUMBERVALUE(YEAR(TODAY()+30)-2000&amp;MID(A14,FIND(": ",A14)+LEN(": "),47))/100) &amp; "-01-01"))&gt;1,0,7)+5+IF(YEAR(DATEVALUE(2000 + INT(_xlfn.NUMBERVALUE(YEAR(TODAY()+30)-2000&amp;MID(A14,FIND(": ",A14)+LEN(": "),47))/100) &amp; "-01-01")-WEEKDAY(DATEVALUE(2000 + INT(_xlfn.NUMBERVALUE(YEAR(TODAY()+30)-2000&amp;MID(A14,FIND(": ",A14)+LEN(": "),47))/100) &amp; "-01-01"))-IF(WEEKDAY(DATEVALUE(2000 + INT(_xlfn.NUMBERVALUE(YEAR(TODAY()+30)-2000&amp;MID(A14,FIND(": ",A14)+LEN(": "),47))/100) &amp; "-01-01"))&gt;1,0,7)+5)=2000 + INT(_xlfn.NUMBERVALUE(YEAR(TODAY()+30)-2000&amp;MID(A14,FIND(": ",A14)+LEN(": "),47))/100),0,7)+ROUND((_xlfn.NUMBERVALUE(YEAR(TODAY()+30)-2000&amp;MID(A14,FIND(": ",A14)+LEN(": "),47))/100-INT(_xlfn.NUMBERVALUE(YEAR(TODAY()+30)-2000&amp;MID(A14,FIND(": ",A14)+LEN(": "),47))/100))*100-1,0)*7+3-6,0),
"Day",DATE(INDEX(_xlfn.FILTERXML("&lt;tr&gt;&lt;td&gt;"&amp;SUBSTITUTE(MID(A14,FIND(": ",A14)+LEN(": "),47)," ","&lt;/td&gt;&lt;td&gt;")&amp;"&lt;/td&gt;&lt;/tr&gt;","//td"),3),
  MOD((FIND(LOWER(MID(INDEX(_xlfn.FILTERXML("&lt;tr&gt;&lt;td&gt;"&amp;SUBSTITUTE(MID(A14,FIND(": ",A14)+LEN(": "),47)," ","&lt;/td&gt;&lt;td&gt;")&amp;"&lt;/td&gt;&lt;/tr&gt;","//td"),1),1,3)),"janfebmaraprmayjunjulaugsepoctnovdecjanfebmaraprmajjunjulaugsepoktnovdec")+2)/3,12),
  INDEX(_xlfn.FILTERXML("&lt;tr&gt;&lt;td&gt;"&amp;SUBSTITUTE(MID(A14,FIND(": ",A14)+LEN(": "),47)," ","&lt;/td&gt;&lt;td&gt;")&amp;"&lt;/td&gt;&lt;/tr&gt;","//td"),2)
),
"Day",INDEX(_xlfn.FILTERXML("&lt;tr&gt;&lt;td&gt;"&amp;SUBSTITUTE(A14," ","&lt;/td&gt;&lt;td&gt;")&amp;"&lt;/td&gt;&lt;/tr&gt;","//td"),2),
""
),"")</f>
        <v/>
      </c>
      <c r="L14" s="16" t="str">
        <f t="shared" si="7"/>
        <v/>
      </c>
      <c r="M14" s="16" t="str">
        <f t="shared" si="8"/>
        <v/>
      </c>
      <c r="N14" s="16" t="str">
        <f t="shared" si="9"/>
        <v/>
      </c>
      <c r="O14" s="16" t="str">
        <f t="shared" si="10"/>
        <v/>
      </c>
      <c r="P14" s="16" t="str">
        <f t="shared" si="11"/>
        <v/>
      </c>
      <c r="Q14" s="16" t="str">
        <f t="shared" si="12"/>
        <v/>
      </c>
      <c r="R14" s="16" t="str">
        <f t="shared" si="13"/>
        <v/>
      </c>
      <c r="S14" s="24" t="str">
        <f ca="1"/>
        <v/>
      </c>
      <c r="T14" s="24" t="str">
        <f ca="1"/>
        <v/>
      </c>
    </row>
    <row r="15" spans="1:20" x14ac:dyDescent="0.3">
      <c r="A15" s="15" t="s">
        <v>1</v>
      </c>
      <c r="B15" s="16" cm="1">
        <f t="array" aca="1" ref="B15" ca="1">IFERROR(VALUE(_xlfn.TEXTJOIN(";",1,_xlfn.UNIQUE(TRANSPOSE(F15:PI15)))),_xlfn.TEXTJOIN(";",1,_xlfn.UNIQUE(TEXT(TRANSPOSE(F15:PI15),"ÅÅÅÅ-MM-DD;;"))))</f>
        <v>43773</v>
      </c>
      <c r="C15" s="17">
        <f t="shared" si="0"/>
        <v>43773.70957175926</v>
      </c>
      <c r="D15" s="18">
        <f t="shared" si="1"/>
        <v>43773.709577211805</v>
      </c>
      <c r="E15" s="16" t="str">
        <f t="shared" si="2"/>
        <v/>
      </c>
      <c r="F15" s="16" t="str">
        <f t="shared" si="3"/>
        <v/>
      </c>
      <c r="G15" s="16" t="str">
        <f t="shared" si="4"/>
        <v/>
      </c>
      <c r="H15" s="19" t="str">
        <f t="shared" si="5"/>
        <v/>
      </c>
      <c r="I15" s="16" t="str">
        <f t="shared" si="6"/>
        <v/>
      </c>
      <c r="J15" s="16" t="str" cm="1">
        <f t="array" ref="J15">IFERROR(DATE(INDEX(_xlfn.FILTERXML("&lt;tr&gt;&lt;td&gt;"&amp;SUBSTITUTE(A15," ","&lt;/td&gt;&lt;td&gt;")&amp;"&lt;/td&gt;&lt;/tr&gt;","//td"),3),MOD((FIND(LOWER(INDEX(_xlfn.FILTERXML("&lt;tr&gt;&lt;td&gt;"&amp;SUBSTITUTE(A15," ","&lt;/td&gt;&lt;td&gt;")&amp;"&lt;/td&gt;&lt;/tr&gt;","//td"),1)),"janfebmaraprmayjunjulaugsepoctnovdecjanfebmaraprmajjunjulaugsepoktnovdec")+2)/3,12),INDEX(_xlfn.FILTERXML("&lt;tr&gt;&lt;td&gt;"&amp;SUBSTITUTE(A15," ","&lt;/td&gt;&lt;td&gt;")&amp;"&lt;/td&gt;&lt;/tr&gt;","//td"),2)),"")</f>
        <v/>
      </c>
      <c r="K15" s="19" t="str" cm="1">
        <f t="array" aca="1" ref="K15" ca="1">IFERROR(_xlfn.SWITCH(MID(A15,1,3),
"Mon",EDATE(DATE(YEAR(EDATE(TODAY(),12*--(
   MOD((FIND(LOWER(MID(MID(A15,FIND(": ",A15)+LEN(": "),47),1,3)),"janfebmaraprmayjunjulaugsepoctnovdecjanfebmaraprmajjunjulaugsepoktnovdec")+2)/3,12)   &lt;=MONTH(NOW())))),
   MOD((FIND(LOWER(MID(MID(A15,FIND(": ",A15)+LEN(": "),47),1,3)),"janfebmaraprmayjunjulaugsepoctnovdecjanfebmaraprmajjunjulaugsepoktnovdec")+2)/3,12),1),1)-1,
"Wee",IFERROR(DATEVALUE(2000 + INT(_xlfn.NUMBERVALUE(YEAR(TODAY()+30)-2000&amp;MID(A15,FIND(": ",A15)+LEN(": "),47))/100) &amp; "-01-01")-WEEKDAY(DATEVALUE(2000 + INT(_xlfn.NUMBERVALUE(YEAR(TODAY()+30)-2000&amp;MID(A15,FIND(": ",A15)+LEN(": "),47))/100) &amp; "-01-01"))-IF(WEEKDAY(DATEVALUE(2000 + INT(_xlfn.NUMBERVALUE(YEAR(TODAY()+30)-2000&amp;MID(A15,FIND(": ",A15)+LEN(": "),47))/100) &amp; "-01-01"))&gt;1,0,7)+5+IF(YEAR(DATEVALUE(2000 + INT(_xlfn.NUMBERVALUE(YEAR(TODAY()+30)-2000&amp;MID(A15,FIND(": ",A15)+LEN(": "),47))/100) &amp; "-01-01")-WEEKDAY(DATEVALUE(2000 + INT(_xlfn.NUMBERVALUE(YEAR(TODAY()+30)-2000&amp;MID(A15,FIND(": ",A15)+LEN(": "),47))/100) &amp; "-01-01"))-IF(WEEKDAY(DATEVALUE(2000 + INT(_xlfn.NUMBERVALUE(YEAR(TODAY()+30)-2000&amp;MID(A15,FIND(": ",A15)+LEN(": "),47))/100) &amp; "-01-01"))&gt;1,0,7)+5)=2000 + INT(_xlfn.NUMBERVALUE(YEAR(TODAY()+30)-2000&amp;MID(A15,FIND(": ",A15)+LEN(": "),47))/100),0,7)+ROUND((_xlfn.NUMBERVALUE(YEAR(TODAY()+30)-2000&amp;MID(A15,FIND(": ",A15)+LEN(": "),47))/100-INT(_xlfn.NUMBERVALUE(YEAR(TODAY()+30)-2000&amp;MID(A15,FIND(": ",A15)+LEN(": "),47))/100))*100-1,0)*7+3-6,0),
"Day",DATE(INDEX(_xlfn.FILTERXML("&lt;tr&gt;&lt;td&gt;"&amp;SUBSTITUTE(MID(A15,FIND(": ",A15)+LEN(": "),47)," ","&lt;/td&gt;&lt;td&gt;")&amp;"&lt;/td&gt;&lt;/tr&gt;","//td"),3),
  MOD((FIND(LOWER(MID(INDEX(_xlfn.FILTERXML("&lt;tr&gt;&lt;td&gt;"&amp;SUBSTITUTE(MID(A15,FIND(": ",A15)+LEN(": "),47)," ","&lt;/td&gt;&lt;td&gt;")&amp;"&lt;/td&gt;&lt;/tr&gt;","//td"),1),1,3)),"janfebmaraprmayjunjulaugsepoctnovdecjanfebmaraprmajjunjulaugsepoktnovdec")+2)/3,12),
  INDEX(_xlfn.FILTERXML("&lt;tr&gt;&lt;td&gt;"&amp;SUBSTITUTE(MID(A15,FIND(": ",A15)+LEN(": "),47)," ","&lt;/td&gt;&lt;td&gt;")&amp;"&lt;/td&gt;&lt;/tr&gt;","//td"),2)
),
"Day",INDEX(_xlfn.FILTERXML("&lt;tr&gt;&lt;td&gt;"&amp;SUBSTITUTE(A15," ","&lt;/td&gt;&lt;td&gt;")&amp;"&lt;/td&gt;&lt;/tr&gt;","//td"),2),
""
),"")</f>
        <v/>
      </c>
      <c r="L15" s="16">
        <f t="shared" si="7"/>
        <v>43773</v>
      </c>
      <c r="M15" s="16" t="str">
        <f t="shared" si="8"/>
        <v/>
      </c>
      <c r="N15" s="16" t="str">
        <f t="shared" si="9"/>
        <v/>
      </c>
      <c r="O15" s="16" t="str">
        <f t="shared" si="10"/>
        <v/>
      </c>
      <c r="P15" s="16" t="str">
        <f t="shared" si="11"/>
        <v/>
      </c>
      <c r="Q15" s="16" t="str">
        <f t="shared" si="12"/>
        <v/>
      </c>
      <c r="R15" s="16" t="str">
        <f t="shared" si="13"/>
        <v/>
      </c>
      <c r="S15" s="24" t="str">
        <f ca="1"/>
        <v/>
      </c>
      <c r="T15" s="24" t="str">
        <f ca="1"/>
        <v/>
      </c>
    </row>
    <row r="16" spans="1:20" x14ac:dyDescent="0.3">
      <c r="A16" s="15" t="s">
        <v>2</v>
      </c>
      <c r="B16" s="16" cm="1">
        <f t="array" aca="1" ref="B16" ca="1">IFERROR(VALUE(_xlfn.TEXTJOIN(";",1,_xlfn.UNIQUE(TRANSPOSE(F16:PI16)))),_xlfn.TEXTJOIN(";",1,_xlfn.UNIQUE(TEXT(TRANSPOSE(F16:PI16),"ÅÅÅÅ-MM-DD;;"))))</f>
        <v>43773</v>
      </c>
      <c r="C16" s="17">
        <f t="shared" si="0"/>
        <v>43773.70957175926</v>
      </c>
      <c r="D16" s="18">
        <f t="shared" si="1"/>
        <v>43773.709582998847</v>
      </c>
      <c r="E16" s="16" t="str">
        <f t="shared" si="2"/>
        <v/>
      </c>
      <c r="F16" s="16" t="str">
        <f t="shared" si="3"/>
        <v/>
      </c>
      <c r="G16" s="16" t="str">
        <f t="shared" si="4"/>
        <v/>
      </c>
      <c r="H16" s="19" t="str">
        <f t="shared" si="5"/>
        <v/>
      </c>
      <c r="I16" s="16" t="str">
        <f t="shared" si="6"/>
        <v/>
      </c>
      <c r="J16" s="16" t="str" cm="1">
        <f t="array" ref="J16">IFERROR(DATE(INDEX(_xlfn.FILTERXML("&lt;tr&gt;&lt;td&gt;"&amp;SUBSTITUTE(A16," ","&lt;/td&gt;&lt;td&gt;")&amp;"&lt;/td&gt;&lt;/tr&gt;","//td"),3),MOD((FIND(LOWER(INDEX(_xlfn.FILTERXML("&lt;tr&gt;&lt;td&gt;"&amp;SUBSTITUTE(A16," ","&lt;/td&gt;&lt;td&gt;")&amp;"&lt;/td&gt;&lt;/tr&gt;","//td"),1)),"janfebmaraprmayjunjulaugsepoctnovdecjanfebmaraprmajjunjulaugsepoktnovdec")+2)/3,12),INDEX(_xlfn.FILTERXML("&lt;tr&gt;&lt;td&gt;"&amp;SUBSTITUTE(A16," ","&lt;/td&gt;&lt;td&gt;")&amp;"&lt;/td&gt;&lt;/tr&gt;","//td"),2)),"")</f>
        <v/>
      </c>
      <c r="K16" s="19" t="str" cm="1">
        <f t="array" aca="1" ref="K16" ca="1">IFERROR(_xlfn.SWITCH(MID(A16,1,3),
"Mon",EDATE(DATE(YEAR(EDATE(TODAY(),12*--(
   MOD((FIND(LOWER(MID(MID(A16,FIND(": ",A16)+LEN(": "),47),1,3)),"janfebmaraprmayjunjulaugsepoctnovdecjanfebmaraprmajjunjulaugsepoktnovdec")+2)/3,12)   &lt;=MONTH(NOW())))),
   MOD((FIND(LOWER(MID(MID(A16,FIND(": ",A16)+LEN(": "),47),1,3)),"janfebmaraprmayjunjulaugsepoctnovdecjanfebmaraprmajjunjulaugsepoktnovdec")+2)/3,12),1),1)-1,
"Wee",IFERROR(DATEVALUE(2000 + INT(_xlfn.NUMBERVALUE(YEAR(TODAY()+30)-2000&amp;MID(A16,FIND(": ",A16)+LEN(": "),47))/100) &amp; "-01-01")-WEEKDAY(DATEVALUE(2000 + INT(_xlfn.NUMBERVALUE(YEAR(TODAY()+30)-2000&amp;MID(A16,FIND(": ",A16)+LEN(": "),47))/100) &amp; "-01-01"))-IF(WEEKDAY(DATEVALUE(2000 + INT(_xlfn.NUMBERVALUE(YEAR(TODAY()+30)-2000&amp;MID(A16,FIND(": ",A16)+LEN(": "),47))/100) &amp; "-01-01"))&gt;1,0,7)+5+IF(YEAR(DATEVALUE(2000 + INT(_xlfn.NUMBERVALUE(YEAR(TODAY()+30)-2000&amp;MID(A16,FIND(": ",A16)+LEN(": "),47))/100) &amp; "-01-01")-WEEKDAY(DATEVALUE(2000 + INT(_xlfn.NUMBERVALUE(YEAR(TODAY()+30)-2000&amp;MID(A16,FIND(": ",A16)+LEN(": "),47))/100) &amp; "-01-01"))-IF(WEEKDAY(DATEVALUE(2000 + INT(_xlfn.NUMBERVALUE(YEAR(TODAY()+30)-2000&amp;MID(A16,FIND(": ",A16)+LEN(": "),47))/100) &amp; "-01-01"))&gt;1,0,7)+5)=2000 + INT(_xlfn.NUMBERVALUE(YEAR(TODAY()+30)-2000&amp;MID(A16,FIND(": ",A16)+LEN(": "),47))/100),0,7)+ROUND((_xlfn.NUMBERVALUE(YEAR(TODAY()+30)-2000&amp;MID(A16,FIND(": ",A16)+LEN(": "),47))/100-INT(_xlfn.NUMBERVALUE(YEAR(TODAY()+30)-2000&amp;MID(A16,FIND(": ",A16)+LEN(": "),47))/100))*100-1,0)*7+3-6,0),
"Day",DATE(INDEX(_xlfn.FILTERXML("&lt;tr&gt;&lt;td&gt;"&amp;SUBSTITUTE(MID(A16,FIND(": ",A16)+LEN(": "),47)," ","&lt;/td&gt;&lt;td&gt;")&amp;"&lt;/td&gt;&lt;/tr&gt;","//td"),3),
  MOD((FIND(LOWER(MID(INDEX(_xlfn.FILTERXML("&lt;tr&gt;&lt;td&gt;"&amp;SUBSTITUTE(MID(A16,FIND(": ",A16)+LEN(": "),47)," ","&lt;/td&gt;&lt;td&gt;")&amp;"&lt;/td&gt;&lt;/tr&gt;","//td"),1),1,3)),"janfebmaraprmayjunjulaugsepoctnovdecjanfebmaraprmajjunjulaugsepoktnovdec")+2)/3,12),
  INDEX(_xlfn.FILTERXML("&lt;tr&gt;&lt;td&gt;"&amp;SUBSTITUTE(MID(A16,FIND(": ",A16)+LEN(": "),47)," ","&lt;/td&gt;&lt;td&gt;")&amp;"&lt;/td&gt;&lt;/tr&gt;","//td"),2)
),
"Day",INDEX(_xlfn.FILTERXML("&lt;tr&gt;&lt;td&gt;"&amp;SUBSTITUTE(A16," ","&lt;/td&gt;&lt;td&gt;")&amp;"&lt;/td&gt;&lt;/tr&gt;","//td"),2),
""
),"")</f>
        <v/>
      </c>
      <c r="L16" s="16">
        <f t="shared" si="7"/>
        <v>43773</v>
      </c>
      <c r="M16" s="16" t="str">
        <f t="shared" si="8"/>
        <v/>
      </c>
      <c r="N16" s="16" t="str">
        <f t="shared" si="9"/>
        <v/>
      </c>
      <c r="O16" s="16" t="str">
        <f t="shared" si="10"/>
        <v/>
      </c>
      <c r="P16" s="16" t="str">
        <f t="shared" si="11"/>
        <v/>
      </c>
      <c r="Q16" s="16" t="str">
        <f t="shared" si="12"/>
        <v/>
      </c>
      <c r="R16" s="16" t="str">
        <f t="shared" si="13"/>
        <v/>
      </c>
      <c r="S16" s="24" t="str">
        <f ca="1"/>
        <v/>
      </c>
      <c r="T16" s="24" t="str">
        <f ca="1"/>
        <v/>
      </c>
    </row>
    <row r="17" spans="1:20" x14ac:dyDescent="0.3">
      <c r="A17" s="15" t="s">
        <v>30</v>
      </c>
      <c r="B17" s="16" t="str" cm="1">
        <f t="array" aca="1" ref="B17" ca="1">IFERROR(VALUE(_xlfn.TEXTJOIN(";",1,_xlfn.UNIQUE(TRANSPOSE(F17:PI17)))),_xlfn.TEXTJOIN(";",1,_xlfn.UNIQUE(TEXT(TRANSPOSE(F17:PI17),"ÅÅÅÅ-MM-DD;;"))))</f>
        <v>2001-08-04;1904-01-08;1904-08-01</v>
      </c>
      <c r="C17" s="17" t="str">
        <f t="shared" si="0"/>
        <v/>
      </c>
      <c r="D17" s="18" t="str">
        <f t="shared" si="1"/>
        <v/>
      </c>
      <c r="E17" s="16" t="str">
        <f t="shared" si="2"/>
        <v/>
      </c>
      <c r="F17" s="16" t="str">
        <f t="shared" si="3"/>
        <v/>
      </c>
      <c r="G17" s="16">
        <f t="shared" si="4"/>
        <v>37107</v>
      </c>
      <c r="H17" s="19" t="str">
        <f t="shared" si="5"/>
        <v/>
      </c>
      <c r="I17" s="16" t="str">
        <f t="shared" si="6"/>
        <v/>
      </c>
      <c r="J17" s="16" t="str" cm="1">
        <f t="array" ref="J17">IFERROR(DATE(INDEX(_xlfn.FILTERXML("&lt;tr&gt;&lt;td&gt;"&amp;SUBSTITUTE(A17," ","&lt;/td&gt;&lt;td&gt;")&amp;"&lt;/td&gt;&lt;/tr&gt;","//td"),3),MOD((FIND(LOWER(INDEX(_xlfn.FILTERXML("&lt;tr&gt;&lt;td&gt;"&amp;SUBSTITUTE(A17," ","&lt;/td&gt;&lt;td&gt;")&amp;"&lt;/td&gt;&lt;/tr&gt;","//td"),1)),"janfebmaraprmayjunjulaugsepoctnovdecjanfebmaraprmajjunjulaugsepoktnovdec")+2)/3,12),INDEX(_xlfn.FILTERXML("&lt;tr&gt;&lt;td&gt;"&amp;SUBSTITUTE(A17," ","&lt;/td&gt;&lt;td&gt;")&amp;"&lt;/td&gt;&lt;/tr&gt;","//td"),2)),"")</f>
        <v/>
      </c>
      <c r="K17" s="19" t="str" cm="1">
        <f t="array" aca="1" ref="K17" ca="1">IFERROR(_xlfn.SWITCH(MID(A17,1,3),
"Mon",EDATE(DATE(YEAR(EDATE(TODAY(),12*--(
   MOD((FIND(LOWER(MID(MID(A17,FIND(": ",A17)+LEN(": "),47),1,3)),"janfebmaraprmayjunjulaugsepoctnovdecjanfebmaraprmajjunjulaugsepoktnovdec")+2)/3,12)   &lt;=MONTH(NOW())))),
   MOD((FIND(LOWER(MID(MID(A17,FIND(": ",A17)+LEN(": "),47),1,3)),"janfebmaraprmayjunjulaugsepoctnovdecjanfebmaraprmajjunjulaugsepoktnovdec")+2)/3,12),1),1)-1,
"Wee",IFERROR(DATEVALUE(2000 + INT(_xlfn.NUMBERVALUE(YEAR(TODAY()+30)-2000&amp;MID(A17,FIND(": ",A17)+LEN(": "),47))/100) &amp; "-01-01")-WEEKDAY(DATEVALUE(2000 + INT(_xlfn.NUMBERVALUE(YEAR(TODAY()+30)-2000&amp;MID(A17,FIND(": ",A17)+LEN(": "),47))/100) &amp; "-01-01"))-IF(WEEKDAY(DATEVALUE(2000 + INT(_xlfn.NUMBERVALUE(YEAR(TODAY()+30)-2000&amp;MID(A17,FIND(": ",A17)+LEN(": "),47))/100) &amp; "-01-01"))&gt;1,0,7)+5+IF(YEAR(DATEVALUE(2000 + INT(_xlfn.NUMBERVALUE(YEAR(TODAY()+30)-2000&amp;MID(A17,FIND(": ",A17)+LEN(": "),47))/100) &amp; "-01-01")-WEEKDAY(DATEVALUE(2000 + INT(_xlfn.NUMBERVALUE(YEAR(TODAY()+30)-2000&amp;MID(A17,FIND(": ",A17)+LEN(": "),47))/100) &amp; "-01-01"))-IF(WEEKDAY(DATEVALUE(2000 + INT(_xlfn.NUMBERVALUE(YEAR(TODAY()+30)-2000&amp;MID(A17,FIND(": ",A17)+LEN(": "),47))/100) &amp; "-01-01"))&gt;1,0,7)+5)=2000 + INT(_xlfn.NUMBERVALUE(YEAR(TODAY()+30)-2000&amp;MID(A17,FIND(": ",A17)+LEN(": "),47))/100),0,7)+ROUND((_xlfn.NUMBERVALUE(YEAR(TODAY()+30)-2000&amp;MID(A17,FIND(": ",A17)+LEN(": "),47))/100-INT(_xlfn.NUMBERVALUE(YEAR(TODAY()+30)-2000&amp;MID(A17,FIND(": ",A17)+LEN(": "),47))/100))*100-1,0)*7+3-6,0),
"Day",DATE(INDEX(_xlfn.FILTERXML("&lt;tr&gt;&lt;td&gt;"&amp;SUBSTITUTE(MID(A17,FIND(": ",A17)+LEN(": "),47)," ","&lt;/td&gt;&lt;td&gt;")&amp;"&lt;/td&gt;&lt;/tr&gt;","//td"),3),
  MOD((FIND(LOWER(MID(INDEX(_xlfn.FILTERXML("&lt;tr&gt;&lt;td&gt;"&amp;SUBSTITUTE(MID(A17,FIND(": ",A17)+LEN(": "),47)," ","&lt;/td&gt;&lt;td&gt;")&amp;"&lt;/td&gt;&lt;/tr&gt;","//td"),1),1,3)),"janfebmaraprmayjunjulaugsepoctnovdecjanfebmaraprmajjunjulaugsepoktnovdec")+2)/3,12),
  INDEX(_xlfn.FILTERXML("&lt;tr&gt;&lt;td&gt;"&amp;SUBSTITUTE(MID(A17,FIND(": ",A17)+LEN(": "),47)," ","&lt;/td&gt;&lt;td&gt;")&amp;"&lt;/td&gt;&lt;/tr&gt;","//td"),2)
),
"Day",INDEX(_xlfn.FILTERXML("&lt;tr&gt;&lt;td&gt;"&amp;SUBSTITUTE(A17," ","&lt;/td&gt;&lt;td&gt;")&amp;"&lt;/td&gt;&lt;/tr&gt;","//td"),2),
""
),"")</f>
        <v/>
      </c>
      <c r="L17" s="16" t="str">
        <f t="shared" si="7"/>
        <v/>
      </c>
      <c r="M17" s="16" t="str">
        <f t="shared" si="8"/>
        <v/>
      </c>
      <c r="N17" s="16" t="str">
        <f t="shared" si="9"/>
        <v/>
      </c>
      <c r="O17" s="16" t="str">
        <f t="shared" si="10"/>
        <v/>
      </c>
      <c r="P17" s="16">
        <f t="shared" si="11"/>
        <v>1469</v>
      </c>
      <c r="Q17" s="16" t="str">
        <f t="shared" si="12"/>
        <v/>
      </c>
      <c r="R17" s="16" t="str">
        <f t="shared" si="13"/>
        <v/>
      </c>
      <c r="S17" s="24">
        <f ca="1"/>
        <v>1675</v>
      </c>
      <c r="T17" s="24">
        <f ca="1"/>
        <v>1469</v>
      </c>
    </row>
    <row r="18" spans="1:20" x14ac:dyDescent="0.3">
      <c r="A18" s="15" t="s">
        <v>31</v>
      </c>
      <c r="B18" s="16" cm="1">
        <f t="array" aca="1" ref="B18" ca="1">IFERROR(VALUE(_xlfn.TEXTJOIN(";",1,_xlfn.UNIQUE(TRANSPOSE(F18:PI18)))),_xlfn.TEXTJOIN(";",1,_xlfn.UNIQUE(TEXT(TRANSPOSE(F18:PI18),"ÅÅÅÅ-MM-DD;;"))))</f>
        <v>44284</v>
      </c>
      <c r="C18" s="17" t="str">
        <f t="shared" si="0"/>
        <v/>
      </c>
      <c r="D18" s="18" t="str">
        <f t="shared" si="1"/>
        <v/>
      </c>
      <c r="E18" s="16" t="str">
        <f t="shared" si="2"/>
        <v/>
      </c>
      <c r="F18" s="16" t="str">
        <f t="shared" si="3"/>
        <v/>
      </c>
      <c r="G18" s="16" t="str">
        <f t="shared" si="4"/>
        <v/>
      </c>
      <c r="H18" s="19" t="str">
        <f t="shared" si="5"/>
        <v/>
      </c>
      <c r="I18" s="16" t="str">
        <f t="shared" si="6"/>
        <v/>
      </c>
      <c r="J18" s="16" t="str" cm="1">
        <f t="array" ref="J18">IFERROR(DATE(INDEX(_xlfn.FILTERXML("&lt;tr&gt;&lt;td&gt;"&amp;SUBSTITUTE(A18," ","&lt;/td&gt;&lt;td&gt;")&amp;"&lt;/td&gt;&lt;/tr&gt;","//td"),3),MOD((FIND(LOWER(INDEX(_xlfn.FILTERXML("&lt;tr&gt;&lt;td&gt;"&amp;SUBSTITUTE(A18," ","&lt;/td&gt;&lt;td&gt;")&amp;"&lt;/td&gt;&lt;/tr&gt;","//td"),1)),"janfebmaraprmayjunjulaugsepoctnovdecjanfebmaraprmajjunjulaugsepoktnovdec")+2)/3,12),INDEX(_xlfn.FILTERXML("&lt;tr&gt;&lt;td&gt;"&amp;SUBSTITUTE(A18," ","&lt;/td&gt;&lt;td&gt;")&amp;"&lt;/td&gt;&lt;/tr&gt;","//td"),2)),"")</f>
        <v/>
      </c>
      <c r="K18" s="19" cm="1">
        <f t="array" aca="1" ref="K18" ca="1">IFERROR(_xlfn.SWITCH(MID(A18,1,3),
"Mon",EDATE(DATE(YEAR(EDATE(TODAY(),12*--(
   MOD((FIND(LOWER(MID(MID(A18,FIND(": ",A18)+LEN(": "),47),1,3)),"janfebmaraprmayjunjulaugsepoctnovdecjanfebmaraprmajjunjulaugsepoktnovdec")+2)/3,12)   &lt;=MONTH(NOW())))),
   MOD((FIND(LOWER(MID(MID(A18,FIND(": ",A18)+LEN(": "),47),1,3)),"janfebmaraprmayjunjulaugsepoctnovdecjanfebmaraprmajjunjulaugsepoktnovdec")+2)/3,12),1),1)-1,
"Wee",IFERROR(DATEVALUE(2000 + INT(_xlfn.NUMBERVALUE(YEAR(TODAY()+30)-2000&amp;MID(A18,FIND(": ",A18)+LEN(": "),47))/100) &amp; "-01-01")-WEEKDAY(DATEVALUE(2000 + INT(_xlfn.NUMBERVALUE(YEAR(TODAY()+30)-2000&amp;MID(A18,FIND(": ",A18)+LEN(": "),47))/100) &amp; "-01-01"))-IF(WEEKDAY(DATEVALUE(2000 + INT(_xlfn.NUMBERVALUE(YEAR(TODAY()+30)-2000&amp;MID(A18,FIND(": ",A18)+LEN(": "),47))/100) &amp; "-01-01"))&gt;1,0,7)+5+IF(YEAR(DATEVALUE(2000 + INT(_xlfn.NUMBERVALUE(YEAR(TODAY()+30)-2000&amp;MID(A18,FIND(": ",A18)+LEN(": "),47))/100) &amp; "-01-01")-WEEKDAY(DATEVALUE(2000 + INT(_xlfn.NUMBERVALUE(YEAR(TODAY()+30)-2000&amp;MID(A18,FIND(": ",A18)+LEN(": "),47))/100) &amp; "-01-01"))-IF(WEEKDAY(DATEVALUE(2000 + INT(_xlfn.NUMBERVALUE(YEAR(TODAY()+30)-2000&amp;MID(A18,FIND(": ",A18)+LEN(": "),47))/100) &amp; "-01-01"))&gt;1,0,7)+5)=2000 + INT(_xlfn.NUMBERVALUE(YEAR(TODAY()+30)-2000&amp;MID(A18,FIND(": ",A18)+LEN(": "),47))/100),0,7)+ROUND((_xlfn.NUMBERVALUE(YEAR(TODAY()+30)-2000&amp;MID(A18,FIND(": ",A18)+LEN(": "),47))/100-INT(_xlfn.NUMBERVALUE(YEAR(TODAY()+30)-2000&amp;MID(A18,FIND(": ",A18)+LEN(": "),47))/100))*100-1,0)*7+3-6,0),
"Day",DATE(INDEX(_xlfn.FILTERXML("&lt;tr&gt;&lt;td&gt;"&amp;SUBSTITUTE(MID(A18,FIND(": ",A18)+LEN(": "),47)," ","&lt;/td&gt;&lt;td&gt;")&amp;"&lt;/td&gt;&lt;/tr&gt;","//td"),3),
  MOD((FIND(LOWER(MID(INDEX(_xlfn.FILTERXML("&lt;tr&gt;&lt;td&gt;"&amp;SUBSTITUTE(MID(A18,FIND(": ",A18)+LEN(": "),47)," ","&lt;/td&gt;&lt;td&gt;")&amp;"&lt;/td&gt;&lt;/tr&gt;","//td"),1),1,3)),"janfebmaraprmayjunjulaugsepoctnovdecjanfebmaraprmajjunjulaugsepoktnovdec")+2)/3,12),
  INDEX(_xlfn.FILTERXML("&lt;tr&gt;&lt;td&gt;"&amp;SUBSTITUTE(MID(A18,FIND(": ",A18)+LEN(": "),47)," ","&lt;/td&gt;&lt;td&gt;")&amp;"&lt;/td&gt;&lt;/tr&gt;","//td"),2)
),
"Day",INDEX(_xlfn.FILTERXML("&lt;tr&gt;&lt;td&gt;"&amp;SUBSTITUTE(A18," ","&lt;/td&gt;&lt;td&gt;")&amp;"&lt;/td&gt;&lt;/tr&gt;","//td"),2),
""
),"")</f>
        <v>44284</v>
      </c>
      <c r="L18" s="16" t="str">
        <f t="shared" si="7"/>
        <v/>
      </c>
      <c r="M18" s="16" t="str">
        <f t="shared" si="8"/>
        <v/>
      </c>
      <c r="N18" s="16" t="str">
        <f t="shared" si="9"/>
        <v/>
      </c>
      <c r="O18" s="16" t="str">
        <f t="shared" si="10"/>
        <v/>
      </c>
      <c r="P18" s="16" t="str">
        <f t="shared" si="11"/>
        <v/>
      </c>
      <c r="Q18" s="16" t="str">
        <f t="shared" si="12"/>
        <v/>
      </c>
      <c r="R18" s="16" t="str">
        <f t="shared" si="13"/>
        <v/>
      </c>
      <c r="S18" s="24" t="str">
        <f ca="1"/>
        <v/>
      </c>
      <c r="T18" s="24" t="str">
        <f ca="1"/>
        <v/>
      </c>
    </row>
    <row r="19" spans="1:20" x14ac:dyDescent="0.3">
      <c r="A19" s="15" t="s">
        <v>32</v>
      </c>
      <c r="B19" s="16" cm="1">
        <f t="array" aca="1" ref="B19" ca="1">IFERROR(VALUE(_xlfn.TEXTJOIN(";",1,_xlfn.UNIQUE(TRANSPOSE(F19:PI19)))),_xlfn.TEXTJOIN(";",1,_xlfn.UNIQUE(TEXT(TRANSPOSE(F19:PI19),"ÅÅÅÅ-MM-DD;;"))))</f>
        <v>44662</v>
      </c>
      <c r="C19" s="17" t="str">
        <f t="shared" si="0"/>
        <v/>
      </c>
      <c r="D19" s="18" t="str">
        <f t="shared" si="1"/>
        <v/>
      </c>
      <c r="E19" s="16" t="str">
        <f t="shared" si="2"/>
        <v/>
      </c>
      <c r="F19" s="16" t="str">
        <f t="shared" si="3"/>
        <v/>
      </c>
      <c r="G19" s="16" t="str">
        <f t="shared" si="4"/>
        <v/>
      </c>
      <c r="H19" s="19" t="str">
        <f t="shared" si="5"/>
        <v/>
      </c>
      <c r="I19" s="16" t="str">
        <f t="shared" si="6"/>
        <v/>
      </c>
      <c r="J19" s="16" t="str" cm="1">
        <f t="array" ref="J19">IFERROR(DATE(INDEX(_xlfn.FILTERXML("&lt;tr&gt;&lt;td&gt;"&amp;SUBSTITUTE(A19," ","&lt;/td&gt;&lt;td&gt;")&amp;"&lt;/td&gt;&lt;/tr&gt;","//td"),3),MOD((FIND(LOWER(INDEX(_xlfn.FILTERXML("&lt;tr&gt;&lt;td&gt;"&amp;SUBSTITUTE(A19," ","&lt;/td&gt;&lt;td&gt;")&amp;"&lt;/td&gt;&lt;/tr&gt;","//td"),1)),"janfebmaraprmayjunjulaugsepoctnovdecjanfebmaraprmajjunjulaugsepoktnovdec")+2)/3,12),INDEX(_xlfn.FILTERXML("&lt;tr&gt;&lt;td&gt;"&amp;SUBSTITUTE(A19," ","&lt;/td&gt;&lt;td&gt;")&amp;"&lt;/td&gt;&lt;/tr&gt;","//td"),2)),"")</f>
        <v/>
      </c>
      <c r="K19" s="19" cm="1">
        <f t="array" aca="1" ref="K19" ca="1">IFERROR(_xlfn.SWITCH(MID(A19,1,3),
"Mon",EDATE(DATE(YEAR(EDATE(TODAY(),12*--(
   MOD((FIND(LOWER(MID(MID(A19,FIND(": ",A19)+LEN(": "),47),1,3)),"janfebmaraprmayjunjulaugsepoctnovdecjanfebmaraprmajjunjulaugsepoktnovdec")+2)/3,12)   &lt;=MONTH(NOW())))),
   MOD((FIND(LOWER(MID(MID(A19,FIND(": ",A19)+LEN(": "),47),1,3)),"janfebmaraprmayjunjulaugsepoctnovdecjanfebmaraprmajjunjulaugsepoktnovdec")+2)/3,12),1),1)-1,
"Wee",IFERROR(DATEVALUE(2000 + INT(_xlfn.NUMBERVALUE(YEAR(TODAY()+30)-2000&amp;MID(A19,FIND(": ",A19)+LEN(": "),47))/100) &amp; "-01-01")-WEEKDAY(DATEVALUE(2000 + INT(_xlfn.NUMBERVALUE(YEAR(TODAY()+30)-2000&amp;MID(A19,FIND(": ",A19)+LEN(": "),47))/100) &amp; "-01-01"))-IF(WEEKDAY(DATEVALUE(2000 + INT(_xlfn.NUMBERVALUE(YEAR(TODAY()+30)-2000&amp;MID(A19,FIND(": ",A19)+LEN(": "),47))/100) &amp; "-01-01"))&gt;1,0,7)+5+IF(YEAR(DATEVALUE(2000 + INT(_xlfn.NUMBERVALUE(YEAR(TODAY()+30)-2000&amp;MID(A19,FIND(": ",A19)+LEN(": "),47))/100) &amp; "-01-01")-WEEKDAY(DATEVALUE(2000 + INT(_xlfn.NUMBERVALUE(YEAR(TODAY()+30)-2000&amp;MID(A19,FIND(": ",A19)+LEN(": "),47))/100) &amp; "-01-01"))-IF(WEEKDAY(DATEVALUE(2000 + INT(_xlfn.NUMBERVALUE(YEAR(TODAY()+30)-2000&amp;MID(A19,FIND(": ",A19)+LEN(": "),47))/100) &amp; "-01-01"))&gt;1,0,7)+5)=2000 + INT(_xlfn.NUMBERVALUE(YEAR(TODAY()+30)-2000&amp;MID(A19,FIND(": ",A19)+LEN(": "),47))/100),0,7)+ROUND((_xlfn.NUMBERVALUE(YEAR(TODAY()+30)-2000&amp;MID(A19,FIND(": ",A19)+LEN(": "),47))/100-INT(_xlfn.NUMBERVALUE(YEAR(TODAY()+30)-2000&amp;MID(A19,FIND(": ",A19)+LEN(": "),47))/100))*100-1,0)*7+3-6,0),
"Day",DATE(INDEX(_xlfn.FILTERXML("&lt;tr&gt;&lt;td&gt;"&amp;SUBSTITUTE(MID(A19,FIND(": ",A19)+LEN(": "),47)," ","&lt;/td&gt;&lt;td&gt;")&amp;"&lt;/td&gt;&lt;/tr&gt;","//td"),3),
  MOD((FIND(LOWER(MID(INDEX(_xlfn.FILTERXML("&lt;tr&gt;&lt;td&gt;"&amp;SUBSTITUTE(MID(A19,FIND(": ",A19)+LEN(": "),47)," ","&lt;/td&gt;&lt;td&gt;")&amp;"&lt;/td&gt;&lt;/tr&gt;","//td"),1),1,3)),"janfebmaraprmayjunjulaugsepoctnovdecjanfebmaraprmajjunjulaugsepoktnovdec")+2)/3,12),
  INDEX(_xlfn.FILTERXML("&lt;tr&gt;&lt;td&gt;"&amp;SUBSTITUTE(MID(A19,FIND(": ",A19)+LEN(": "),47)," ","&lt;/td&gt;&lt;td&gt;")&amp;"&lt;/td&gt;&lt;/tr&gt;","//td"),2)
),
"Day",INDEX(_xlfn.FILTERXML("&lt;tr&gt;&lt;td&gt;"&amp;SUBSTITUTE(A19," ","&lt;/td&gt;&lt;td&gt;")&amp;"&lt;/td&gt;&lt;/tr&gt;","//td"),2),
""
),"")</f>
        <v>44662</v>
      </c>
      <c r="L19" s="16" t="str">
        <f t="shared" si="7"/>
        <v/>
      </c>
      <c r="M19" s="16" t="str">
        <f t="shared" si="8"/>
        <v/>
      </c>
      <c r="N19" s="16" t="str">
        <f t="shared" si="9"/>
        <v/>
      </c>
      <c r="O19" s="16" t="str">
        <f t="shared" si="10"/>
        <v/>
      </c>
      <c r="P19" s="16" t="str">
        <f t="shared" si="11"/>
        <v/>
      </c>
      <c r="Q19" s="16" t="str">
        <f t="shared" si="12"/>
        <v/>
      </c>
      <c r="R19" s="16" t="str">
        <f t="shared" si="13"/>
        <v/>
      </c>
      <c r="S19" s="24" t="str">
        <f ca="1"/>
        <v/>
      </c>
      <c r="T19" s="24" t="str">
        <f ca="1"/>
        <v/>
      </c>
    </row>
    <row r="20" spans="1:20" x14ac:dyDescent="0.3">
      <c r="A20" s="15" t="s">
        <v>33</v>
      </c>
      <c r="B20" s="16" cm="1">
        <f t="array" aca="1" ref="B20" ca="1">IFERROR(VALUE(_xlfn.TEXTJOIN(";",1,_xlfn.UNIQUE(TRANSPOSE(F20:PI20)))),_xlfn.TEXTJOIN(";",1,_xlfn.UNIQUE(TEXT(TRANSPOSE(F20:PI20),"ÅÅÅÅ-MM-DD;;"))))</f>
        <v>45077</v>
      </c>
      <c r="C20" s="17" t="str">
        <f t="shared" si="0"/>
        <v/>
      </c>
      <c r="D20" s="18" t="str">
        <f t="shared" si="1"/>
        <v/>
      </c>
      <c r="E20" s="16" t="str">
        <f t="shared" si="2"/>
        <v/>
      </c>
      <c r="F20" s="16" t="str">
        <f t="shared" si="3"/>
        <v/>
      </c>
      <c r="G20" s="16" t="str">
        <f t="shared" si="4"/>
        <v/>
      </c>
      <c r="H20" s="19" t="str">
        <f t="shared" si="5"/>
        <v/>
      </c>
      <c r="I20" s="16" t="str">
        <f t="shared" si="6"/>
        <v/>
      </c>
      <c r="J20" s="16" t="str" cm="1">
        <f t="array" ref="J20">IFERROR(DATE(INDEX(_xlfn.FILTERXML("&lt;tr&gt;&lt;td&gt;"&amp;SUBSTITUTE(A20," ","&lt;/td&gt;&lt;td&gt;")&amp;"&lt;/td&gt;&lt;/tr&gt;","//td"),3),MOD((FIND(LOWER(INDEX(_xlfn.FILTERXML("&lt;tr&gt;&lt;td&gt;"&amp;SUBSTITUTE(A20," ","&lt;/td&gt;&lt;td&gt;")&amp;"&lt;/td&gt;&lt;/tr&gt;","//td"),1)),"janfebmaraprmayjunjulaugsepoctnovdecjanfebmaraprmajjunjulaugsepoktnovdec")+2)/3,12),INDEX(_xlfn.FILTERXML("&lt;tr&gt;&lt;td&gt;"&amp;SUBSTITUTE(A20," ","&lt;/td&gt;&lt;td&gt;")&amp;"&lt;/td&gt;&lt;/tr&gt;","//td"),2)),"")</f>
        <v/>
      </c>
      <c r="K20" s="19" cm="1">
        <f t="array" aca="1" ref="K20" ca="1">IFERROR(_xlfn.SWITCH(MID(A20,1,3),
"Mon",EDATE(DATE(YEAR(EDATE(TODAY(),12*--(
   MOD((FIND(LOWER(MID(MID(A20,FIND(": ",A20)+LEN(": "),47),1,3)),"janfebmaraprmayjunjulaugsepoctnovdecjanfebmaraprmajjunjulaugsepoktnovdec")+2)/3,12)   &lt;=MONTH(NOW())))),
   MOD((FIND(LOWER(MID(MID(A20,FIND(": ",A20)+LEN(": "),47),1,3)),"janfebmaraprmayjunjulaugsepoctnovdecjanfebmaraprmajjunjulaugsepoktnovdec")+2)/3,12),1),1)-1,
"Wee",IFERROR(DATEVALUE(2000 + INT(_xlfn.NUMBERVALUE(YEAR(TODAY()+30)-2000&amp;MID(A20,FIND(": ",A20)+LEN(": "),47))/100) &amp; "-01-01")-WEEKDAY(DATEVALUE(2000 + INT(_xlfn.NUMBERVALUE(YEAR(TODAY()+30)-2000&amp;MID(A20,FIND(": ",A20)+LEN(": "),47))/100) &amp; "-01-01"))-IF(WEEKDAY(DATEVALUE(2000 + INT(_xlfn.NUMBERVALUE(YEAR(TODAY()+30)-2000&amp;MID(A20,FIND(": ",A20)+LEN(": "),47))/100) &amp; "-01-01"))&gt;1,0,7)+5+IF(YEAR(DATEVALUE(2000 + INT(_xlfn.NUMBERVALUE(YEAR(TODAY()+30)-2000&amp;MID(A20,FIND(": ",A20)+LEN(": "),47))/100) &amp; "-01-01")-WEEKDAY(DATEVALUE(2000 + INT(_xlfn.NUMBERVALUE(YEAR(TODAY()+30)-2000&amp;MID(A20,FIND(": ",A20)+LEN(": "),47))/100) &amp; "-01-01"))-IF(WEEKDAY(DATEVALUE(2000 + INT(_xlfn.NUMBERVALUE(YEAR(TODAY()+30)-2000&amp;MID(A20,FIND(": ",A20)+LEN(": "),47))/100) &amp; "-01-01"))&gt;1,0,7)+5)=2000 + INT(_xlfn.NUMBERVALUE(YEAR(TODAY()+30)-2000&amp;MID(A20,FIND(": ",A20)+LEN(": "),47))/100),0,7)+ROUND((_xlfn.NUMBERVALUE(YEAR(TODAY()+30)-2000&amp;MID(A20,FIND(": ",A20)+LEN(": "),47))/100-INT(_xlfn.NUMBERVALUE(YEAR(TODAY()+30)-2000&amp;MID(A20,FIND(": ",A20)+LEN(": "),47))/100))*100-1,0)*7+3-6,0),
"Day",DATE(INDEX(_xlfn.FILTERXML("&lt;tr&gt;&lt;td&gt;"&amp;SUBSTITUTE(MID(A20,FIND(": ",A20)+LEN(": "),47)," ","&lt;/td&gt;&lt;td&gt;")&amp;"&lt;/td&gt;&lt;/tr&gt;","//td"),3),
  MOD((FIND(LOWER(MID(INDEX(_xlfn.FILTERXML("&lt;tr&gt;&lt;td&gt;"&amp;SUBSTITUTE(MID(A20,FIND(": ",A20)+LEN(": "),47)," ","&lt;/td&gt;&lt;td&gt;")&amp;"&lt;/td&gt;&lt;/tr&gt;","//td"),1),1,3)),"janfebmaraprmayjunjulaugsepoctnovdecjanfebmaraprmajjunjulaugsepoktnovdec")+2)/3,12),
  INDEX(_xlfn.FILTERXML("&lt;tr&gt;&lt;td&gt;"&amp;SUBSTITUTE(MID(A20,FIND(": ",A20)+LEN(": "),47)," ","&lt;/td&gt;&lt;td&gt;")&amp;"&lt;/td&gt;&lt;/tr&gt;","//td"),2)
),
"Day",INDEX(_xlfn.FILTERXML("&lt;tr&gt;&lt;td&gt;"&amp;SUBSTITUTE(A20," ","&lt;/td&gt;&lt;td&gt;")&amp;"&lt;/td&gt;&lt;/tr&gt;","//td"),2),
""
),"")</f>
        <v>45077</v>
      </c>
      <c r="L20" s="16" t="str">
        <f t="shared" si="7"/>
        <v/>
      </c>
      <c r="M20" s="16" t="str">
        <f t="shared" si="8"/>
        <v/>
      </c>
      <c r="N20" s="16" t="str">
        <f t="shared" si="9"/>
        <v/>
      </c>
      <c r="O20" s="16" t="str">
        <f t="shared" si="10"/>
        <v/>
      </c>
      <c r="P20" s="16" t="str">
        <f t="shared" si="11"/>
        <v/>
      </c>
      <c r="Q20" s="16" t="str">
        <f t="shared" si="12"/>
        <v/>
      </c>
      <c r="R20" s="16" t="str">
        <f t="shared" si="13"/>
        <v/>
      </c>
      <c r="S20" s="24" t="str">
        <f ca="1"/>
        <v/>
      </c>
      <c r="T20" s="24" t="str">
        <f ca="1"/>
        <v/>
      </c>
    </row>
    <row r="21" spans="1:20" x14ac:dyDescent="0.3">
      <c r="A21" s="15" t="s">
        <v>12</v>
      </c>
      <c r="B21" s="16" cm="1">
        <f t="array" aca="1" ref="B21" ca="1">IFERROR(VALUE(_xlfn.TEXTJOIN(";",1,_xlfn.UNIQUE(TRANSPOSE(F21:PI21)))),_xlfn.TEXTJOIN(";",1,_xlfn.UNIQUE(TEXT(TRANSPOSE(F21:PI21),"ÅÅÅÅ-MM-DD;;"))))</f>
        <v>43699</v>
      </c>
      <c r="C21" s="17" t="str">
        <f t="shared" si="0"/>
        <v/>
      </c>
      <c r="D21" s="18" t="str">
        <f t="shared" si="1"/>
        <v/>
      </c>
      <c r="E21" s="16" t="str">
        <f t="shared" si="2"/>
        <v/>
      </c>
      <c r="F21" s="16" t="str">
        <f t="shared" si="3"/>
        <v/>
      </c>
      <c r="G21" s="16" t="str">
        <f t="shared" si="4"/>
        <v/>
      </c>
      <c r="H21" s="19" t="str">
        <f t="shared" si="5"/>
        <v/>
      </c>
      <c r="I21" s="16" t="str">
        <f t="shared" si="6"/>
        <v/>
      </c>
      <c r="J21" s="16" t="str" cm="1">
        <f t="array" ref="J21">IFERROR(DATE(INDEX(_xlfn.FILTERXML("&lt;tr&gt;&lt;td&gt;"&amp;SUBSTITUTE(A21," ","&lt;/td&gt;&lt;td&gt;")&amp;"&lt;/td&gt;&lt;/tr&gt;","//td"),3),MOD((FIND(LOWER(INDEX(_xlfn.FILTERXML("&lt;tr&gt;&lt;td&gt;"&amp;SUBSTITUTE(A21," ","&lt;/td&gt;&lt;td&gt;")&amp;"&lt;/td&gt;&lt;/tr&gt;","//td"),1)),"janfebmaraprmayjunjulaugsepoctnovdecjanfebmaraprmajjunjulaugsepoktnovdec")+2)/3,12),INDEX(_xlfn.FILTERXML("&lt;tr&gt;&lt;td&gt;"&amp;SUBSTITUTE(A21," ","&lt;/td&gt;&lt;td&gt;")&amp;"&lt;/td&gt;&lt;/tr&gt;","//td"),2)),"")</f>
        <v/>
      </c>
      <c r="K21" s="19" t="str" cm="1">
        <f t="array" aca="1" ref="K21" ca="1">IFERROR(_xlfn.SWITCH(MID(A21,1,3),
"Mon",EDATE(DATE(YEAR(EDATE(TODAY(),12*--(
   MOD((FIND(LOWER(MID(MID(A21,FIND(": ",A21)+LEN(": "),47),1,3)),"janfebmaraprmayjunjulaugsepoctnovdecjanfebmaraprmajjunjulaugsepoktnovdec")+2)/3,12)   &lt;=MONTH(NOW())))),
   MOD((FIND(LOWER(MID(MID(A21,FIND(": ",A21)+LEN(": "),47),1,3)),"janfebmaraprmayjunjulaugsepoctnovdecjanfebmaraprmajjunjulaugsepoktnovdec")+2)/3,12),1),1)-1,
"Wee",IFERROR(DATEVALUE(2000 + INT(_xlfn.NUMBERVALUE(YEAR(TODAY()+30)-2000&amp;MID(A21,FIND(": ",A21)+LEN(": "),47))/100) &amp; "-01-01")-WEEKDAY(DATEVALUE(2000 + INT(_xlfn.NUMBERVALUE(YEAR(TODAY()+30)-2000&amp;MID(A21,FIND(": ",A21)+LEN(": "),47))/100) &amp; "-01-01"))-IF(WEEKDAY(DATEVALUE(2000 + INT(_xlfn.NUMBERVALUE(YEAR(TODAY()+30)-2000&amp;MID(A21,FIND(": ",A21)+LEN(": "),47))/100) &amp; "-01-01"))&gt;1,0,7)+5+IF(YEAR(DATEVALUE(2000 + INT(_xlfn.NUMBERVALUE(YEAR(TODAY()+30)-2000&amp;MID(A21,FIND(": ",A21)+LEN(": "),47))/100) &amp; "-01-01")-WEEKDAY(DATEVALUE(2000 + INT(_xlfn.NUMBERVALUE(YEAR(TODAY()+30)-2000&amp;MID(A21,FIND(": ",A21)+LEN(": "),47))/100) &amp; "-01-01"))-IF(WEEKDAY(DATEVALUE(2000 + INT(_xlfn.NUMBERVALUE(YEAR(TODAY()+30)-2000&amp;MID(A21,FIND(": ",A21)+LEN(": "),47))/100) &amp; "-01-01"))&gt;1,0,7)+5)=2000 + INT(_xlfn.NUMBERVALUE(YEAR(TODAY()+30)-2000&amp;MID(A21,FIND(": ",A21)+LEN(": "),47))/100),0,7)+ROUND((_xlfn.NUMBERVALUE(YEAR(TODAY()+30)-2000&amp;MID(A21,FIND(": ",A21)+LEN(": "),47))/100-INT(_xlfn.NUMBERVALUE(YEAR(TODAY()+30)-2000&amp;MID(A21,FIND(": ",A21)+LEN(": "),47))/100))*100-1,0)*7+3-6,0),
"Day",DATE(INDEX(_xlfn.FILTERXML("&lt;tr&gt;&lt;td&gt;"&amp;SUBSTITUTE(MID(A21,FIND(": ",A21)+LEN(": "),47)," ","&lt;/td&gt;&lt;td&gt;")&amp;"&lt;/td&gt;&lt;/tr&gt;","//td"),3),
  MOD((FIND(LOWER(MID(INDEX(_xlfn.FILTERXML("&lt;tr&gt;&lt;td&gt;"&amp;SUBSTITUTE(MID(A21,FIND(": ",A21)+LEN(": "),47)," ","&lt;/td&gt;&lt;td&gt;")&amp;"&lt;/td&gt;&lt;/tr&gt;","//td"),1),1,3)),"janfebmaraprmayjunjulaugsepoctnovdecjanfebmaraprmajjunjulaugsepoktnovdec")+2)/3,12),
  INDEX(_xlfn.FILTERXML("&lt;tr&gt;&lt;td&gt;"&amp;SUBSTITUTE(MID(A21,FIND(": ",A21)+LEN(": "),47)," ","&lt;/td&gt;&lt;td&gt;")&amp;"&lt;/td&gt;&lt;/tr&gt;","//td"),2)
),
"Day",INDEX(_xlfn.FILTERXML("&lt;tr&gt;&lt;td&gt;"&amp;SUBSTITUTE(A21," ","&lt;/td&gt;&lt;td&gt;")&amp;"&lt;/td&gt;&lt;/tr&gt;","//td"),2),
""
),"")</f>
        <v/>
      </c>
      <c r="L21" s="16" t="str">
        <f t="shared" si="7"/>
        <v/>
      </c>
      <c r="M21" s="16" t="str">
        <f t="shared" si="8"/>
        <v/>
      </c>
      <c r="N21" s="16" t="str">
        <f t="shared" si="9"/>
        <v/>
      </c>
      <c r="O21" s="16" t="str">
        <f t="shared" si="10"/>
        <v/>
      </c>
      <c r="P21" s="16" t="str">
        <f t="shared" si="11"/>
        <v/>
      </c>
      <c r="Q21" s="16">
        <f t="shared" si="12"/>
        <v>43699</v>
      </c>
      <c r="R21" s="16" t="str">
        <f t="shared" si="13"/>
        <v/>
      </c>
      <c r="S21" s="24" t="str">
        <f ca="1"/>
        <v/>
      </c>
      <c r="T21" s="24" t="str">
        <f ca="1"/>
        <v/>
      </c>
    </row>
    <row r="22" spans="1:20" x14ac:dyDescent="0.3">
      <c r="A22" s="20">
        <v>2140</v>
      </c>
      <c r="B22" s="16" t="str" cm="1">
        <f t="array" aca="1" ref="B22" ca="1">IFERROR(VALUE(_xlfn.TEXTJOIN(";",1,_xlfn.UNIQUE(TRANSPOSE(F22:PI22)))),_xlfn.TEXTJOIN(";",1,_xlfn.UNIQUE(TEXT(TRANSPOSE(F22:PI22),"ÅÅÅÅ-MM-DD;;"))))</f>
        <v>1905-11-09;2021-10-04</v>
      </c>
      <c r="C22" s="17" t="str">
        <f t="shared" si="0"/>
        <v/>
      </c>
      <c r="D22" s="18" t="str">
        <f t="shared" si="1"/>
        <v/>
      </c>
      <c r="E22" s="16" t="str">
        <f t="shared" si="2"/>
        <v/>
      </c>
      <c r="F22" s="16">
        <f t="shared" si="3"/>
        <v>2140</v>
      </c>
      <c r="G22" s="16">
        <f t="shared" si="4"/>
        <v>2140</v>
      </c>
      <c r="H22" s="19">
        <f t="shared" si="5"/>
        <v>44473</v>
      </c>
      <c r="I22" s="16" t="str">
        <f t="shared" si="6"/>
        <v/>
      </c>
      <c r="J22" s="16" t="str" cm="1">
        <f t="array" ref="J22">IFERROR(DATE(INDEX(_xlfn.FILTERXML("&lt;tr&gt;&lt;td&gt;"&amp;SUBSTITUTE(A22," ","&lt;/td&gt;&lt;td&gt;")&amp;"&lt;/td&gt;&lt;/tr&gt;","//td"),3),MOD((FIND(LOWER(INDEX(_xlfn.FILTERXML("&lt;tr&gt;&lt;td&gt;"&amp;SUBSTITUTE(A22," ","&lt;/td&gt;&lt;td&gt;")&amp;"&lt;/td&gt;&lt;/tr&gt;","//td"),1)),"janfebmaraprmayjunjulaugsepoctnovdecjanfebmaraprmajjunjulaugsepoktnovdec")+2)/3,12),INDEX(_xlfn.FILTERXML("&lt;tr&gt;&lt;td&gt;"&amp;SUBSTITUTE(A22," ","&lt;/td&gt;&lt;td&gt;")&amp;"&lt;/td&gt;&lt;/tr&gt;","//td"),2)),"")</f>
        <v/>
      </c>
      <c r="K22" s="19" t="str" cm="1">
        <f t="array" aca="1" ref="K22" ca="1">IFERROR(_xlfn.SWITCH(MID(A22,1,3),
"Mon",EDATE(DATE(YEAR(EDATE(TODAY(),12*--(
   MOD((FIND(LOWER(MID(MID(A22,FIND(": ",A22)+LEN(": "),47),1,3)),"janfebmaraprmayjunjulaugsepoctnovdecjanfebmaraprmajjunjulaugsepoktnovdec")+2)/3,12)   &lt;=MONTH(NOW())))),
   MOD((FIND(LOWER(MID(MID(A22,FIND(": ",A22)+LEN(": "),47),1,3)),"janfebmaraprmayjunjulaugsepoctnovdecjanfebmaraprmajjunjulaugsepoktnovdec")+2)/3,12),1),1)-1,
"Wee",IFERROR(DATEVALUE(2000 + INT(_xlfn.NUMBERVALUE(YEAR(TODAY()+30)-2000&amp;MID(A22,FIND(": ",A22)+LEN(": "),47))/100) &amp; "-01-01")-WEEKDAY(DATEVALUE(2000 + INT(_xlfn.NUMBERVALUE(YEAR(TODAY()+30)-2000&amp;MID(A22,FIND(": ",A22)+LEN(": "),47))/100) &amp; "-01-01"))-IF(WEEKDAY(DATEVALUE(2000 + INT(_xlfn.NUMBERVALUE(YEAR(TODAY()+30)-2000&amp;MID(A22,FIND(": ",A22)+LEN(": "),47))/100) &amp; "-01-01"))&gt;1,0,7)+5+IF(YEAR(DATEVALUE(2000 + INT(_xlfn.NUMBERVALUE(YEAR(TODAY()+30)-2000&amp;MID(A22,FIND(": ",A22)+LEN(": "),47))/100) &amp; "-01-01")-WEEKDAY(DATEVALUE(2000 + INT(_xlfn.NUMBERVALUE(YEAR(TODAY()+30)-2000&amp;MID(A22,FIND(": ",A22)+LEN(": "),47))/100) &amp; "-01-01"))-IF(WEEKDAY(DATEVALUE(2000 + INT(_xlfn.NUMBERVALUE(YEAR(TODAY()+30)-2000&amp;MID(A22,FIND(": ",A22)+LEN(": "),47))/100) &amp; "-01-01"))&gt;1,0,7)+5)=2000 + INT(_xlfn.NUMBERVALUE(YEAR(TODAY()+30)-2000&amp;MID(A22,FIND(": ",A22)+LEN(": "),47))/100),0,7)+ROUND((_xlfn.NUMBERVALUE(YEAR(TODAY()+30)-2000&amp;MID(A22,FIND(": ",A22)+LEN(": "),47))/100-INT(_xlfn.NUMBERVALUE(YEAR(TODAY()+30)-2000&amp;MID(A22,FIND(": ",A22)+LEN(": "),47))/100))*100-1,0)*7+3-6,0),
"Day",DATE(INDEX(_xlfn.FILTERXML("&lt;tr&gt;&lt;td&gt;"&amp;SUBSTITUTE(MID(A22,FIND(": ",A22)+LEN(": "),47)," ","&lt;/td&gt;&lt;td&gt;")&amp;"&lt;/td&gt;&lt;/tr&gt;","//td"),3),
  MOD((FIND(LOWER(MID(INDEX(_xlfn.FILTERXML("&lt;tr&gt;&lt;td&gt;"&amp;SUBSTITUTE(MID(A22,FIND(": ",A22)+LEN(": "),47)," ","&lt;/td&gt;&lt;td&gt;")&amp;"&lt;/td&gt;&lt;/tr&gt;","//td"),1),1,3)),"janfebmaraprmayjunjulaugsepoctnovdecjanfebmaraprmajjunjulaugsepoktnovdec")+2)/3,12),
  INDEX(_xlfn.FILTERXML("&lt;tr&gt;&lt;td&gt;"&amp;SUBSTITUTE(MID(A22,FIND(": ",A22)+LEN(": "),47)," ","&lt;/td&gt;&lt;td&gt;")&amp;"&lt;/td&gt;&lt;/tr&gt;","//td"),2)
),
"Day",INDEX(_xlfn.FILTERXML("&lt;tr&gt;&lt;td&gt;"&amp;SUBSTITUTE(A22," ","&lt;/td&gt;&lt;td&gt;")&amp;"&lt;/td&gt;&lt;/tr&gt;","//td"),2),
""
),"")</f>
        <v/>
      </c>
      <c r="L22" s="16" t="str">
        <f t="shared" si="7"/>
        <v/>
      </c>
      <c r="M22" s="16" t="str">
        <f t="shared" si="8"/>
        <v/>
      </c>
      <c r="N22" s="16" t="str">
        <f t="shared" si="9"/>
        <v/>
      </c>
      <c r="O22" s="16" t="str">
        <f t="shared" si="10"/>
        <v/>
      </c>
      <c r="P22" s="16" t="str">
        <f t="shared" si="11"/>
        <v/>
      </c>
      <c r="Q22" s="16" t="str">
        <f t="shared" si="12"/>
        <v/>
      </c>
      <c r="R22" s="16" t="str">
        <f t="shared" si="13"/>
        <v/>
      </c>
      <c r="S22" s="24" t="str">
        <f ca="1"/>
        <v/>
      </c>
      <c r="T22" s="24" t="str">
        <f ca="1"/>
        <v/>
      </c>
    </row>
    <row r="23" spans="1:20" x14ac:dyDescent="0.3">
      <c r="A23" s="15" t="s">
        <v>34</v>
      </c>
      <c r="B23" s="16" cm="1">
        <f t="array" aca="1" ref="B23" ca="1">IFERROR(VALUE(_xlfn.TEXTJOIN(";",1,_xlfn.UNIQUE(TRANSPOSE(F23:PI23)))),_xlfn.TEXTJOIN(";",1,_xlfn.UNIQUE(TEXT(TRANSPOSE(F23:PI23),"ÅÅÅÅ-MM-DD;;"))))</f>
        <v>44484</v>
      </c>
      <c r="C23" s="17" t="str">
        <f t="shared" si="0"/>
        <v/>
      </c>
      <c r="D23" s="18" t="str">
        <f t="shared" si="1"/>
        <v/>
      </c>
      <c r="E23" s="16" t="str">
        <f t="shared" si="2"/>
        <v/>
      </c>
      <c r="F23" s="16" t="str">
        <f t="shared" si="3"/>
        <v/>
      </c>
      <c r="G23" s="16" t="str">
        <f t="shared" si="4"/>
        <v/>
      </c>
      <c r="H23" s="19" t="str">
        <f t="shared" si="5"/>
        <v/>
      </c>
      <c r="I23" s="16" t="str">
        <f t="shared" si="6"/>
        <v/>
      </c>
      <c r="J23" s="16" t="str" cm="1">
        <f t="array" ref="J23">IFERROR(DATE(INDEX(_xlfn.FILTERXML("&lt;tr&gt;&lt;td&gt;"&amp;SUBSTITUTE(A23," ","&lt;/td&gt;&lt;td&gt;")&amp;"&lt;/td&gt;&lt;/tr&gt;","//td"),3),MOD((FIND(LOWER(INDEX(_xlfn.FILTERXML("&lt;tr&gt;&lt;td&gt;"&amp;SUBSTITUTE(A23," ","&lt;/td&gt;&lt;td&gt;")&amp;"&lt;/td&gt;&lt;/tr&gt;","//td"),1)),"janfebmaraprmayjunjulaugsepoctnovdecjanfebmaraprmajjunjulaugsepoktnovdec")+2)/3,12),INDEX(_xlfn.FILTERXML("&lt;tr&gt;&lt;td&gt;"&amp;SUBSTITUTE(A23," ","&lt;/td&gt;&lt;td&gt;")&amp;"&lt;/td&gt;&lt;/tr&gt;","//td"),2)),"")</f>
        <v/>
      </c>
      <c r="K23" s="16" t="str" cm="1">
        <f t="array" aca="1" ref="K23" ca="1">IFERROR(_xlfn.SWITCH(MID(A23,1,3),
"Mon",EDATE(DATE(YEAR(EDATE(TODAY(),12*--(
   MOD((FIND(LOWER(MID(MID(A23,FIND(": ",A23)+LEN(": "),47),1,3)),"janfebmaraprmayjunjulaugsepoctnovdecjanfebmaraprmajjunjulaugsepoktnovdec")+2)/3,12)   &lt;=MONTH(NOW())))),
   MOD((FIND(LOWER(MID(MID(A23,FIND(": ",A23)+LEN(": "),47),1,3)),"janfebmaraprmayjunjulaugsepoctnovdecjanfebmaraprmajjunjulaugsepoktnovdec")+2)/3,12),1),1)-1,
"Wee",IFERROR(DATEVALUE(2000 + INT(_xlfn.NUMBERVALUE(YEAR(TODAY()+30)-2000&amp;MID(A23,FIND(": ",A23)+LEN(": "),47))/100) &amp; "-01-01")-WEEKDAY(DATEVALUE(2000 + INT(_xlfn.NUMBERVALUE(YEAR(TODAY()+30)-2000&amp;MID(A23,FIND(": ",A23)+LEN(": "),47))/100) &amp; "-01-01"))-IF(WEEKDAY(DATEVALUE(2000 + INT(_xlfn.NUMBERVALUE(YEAR(TODAY()+30)-2000&amp;MID(A23,FIND(": ",A23)+LEN(": "),47))/100) &amp; "-01-01"))&gt;1,0,7)+5+IF(YEAR(DATEVALUE(2000 + INT(_xlfn.NUMBERVALUE(YEAR(TODAY()+30)-2000&amp;MID(A23,FIND(": ",A23)+LEN(": "),47))/100) &amp; "-01-01")-WEEKDAY(DATEVALUE(2000 + INT(_xlfn.NUMBERVALUE(YEAR(TODAY()+30)-2000&amp;MID(A23,FIND(": ",A23)+LEN(": "),47))/100) &amp; "-01-01"))-IF(WEEKDAY(DATEVALUE(2000 + INT(_xlfn.NUMBERVALUE(YEAR(TODAY()+30)-2000&amp;MID(A23,FIND(": ",A23)+LEN(": "),47))/100) &amp; "-01-01"))&gt;1,0,7)+5)=2000 + INT(_xlfn.NUMBERVALUE(YEAR(TODAY()+30)-2000&amp;MID(A23,FIND(": ",A23)+LEN(": "),47))/100),0,7)+ROUND((_xlfn.NUMBERVALUE(YEAR(TODAY()+30)-2000&amp;MID(A23,FIND(": ",A23)+LEN(": "),47))/100-INT(_xlfn.NUMBERVALUE(YEAR(TODAY()+30)-2000&amp;MID(A23,FIND(": ",A23)+LEN(": "),47))/100))*100-1,0)*7+3-6,0),
"Day",DATE(INDEX(_xlfn.FILTERXML("&lt;tr&gt;&lt;td&gt;"&amp;SUBSTITUTE(MID(A23,FIND(": ",A23)+LEN(": "),47)," ","&lt;/td&gt;&lt;td&gt;")&amp;"&lt;/td&gt;&lt;/tr&gt;","//td"),3),
  MOD((FIND(LOWER(MID(INDEX(_xlfn.FILTERXML("&lt;tr&gt;&lt;td&gt;"&amp;SUBSTITUTE(MID(A23,FIND(": ",A23)+LEN(": "),47)," ","&lt;/td&gt;&lt;td&gt;")&amp;"&lt;/td&gt;&lt;/tr&gt;","//td"),1),1,3)),"janfebmaraprmayjunjulaugsepoctnovdecjanfebmaraprmajjunjulaugsepoktnovdec")+2)/3,12),
  INDEX(_xlfn.FILTERXML("&lt;tr&gt;&lt;td&gt;"&amp;SUBSTITUTE(MID(A23,FIND(": ",A23)+LEN(": "),47)," ","&lt;/td&gt;&lt;td&gt;")&amp;"&lt;/td&gt;&lt;/tr&gt;","//td"),2)
),
"Day",INDEX(_xlfn.FILTERXML("&lt;tr&gt;&lt;td&gt;"&amp;SUBSTITUTE(A23," ","&lt;/td&gt;&lt;td&gt;")&amp;"&lt;/td&gt;&lt;/tr&gt;","//td"),2),
""
),"")</f>
        <v/>
      </c>
      <c r="L23" s="16" t="str">
        <f t="shared" si="7"/>
        <v/>
      </c>
      <c r="M23" s="16" t="str">
        <f t="shared" si="8"/>
        <v/>
      </c>
      <c r="N23" s="16" t="str">
        <f t="shared" si="9"/>
        <v/>
      </c>
      <c r="O23" s="16" t="str">
        <f t="shared" si="10"/>
        <v/>
      </c>
      <c r="P23" s="16" t="str">
        <f t="shared" si="11"/>
        <v/>
      </c>
      <c r="Q23" s="16" t="str">
        <f t="shared" si="12"/>
        <v/>
      </c>
      <c r="R23" s="16">
        <f t="shared" si="13"/>
        <v>44484</v>
      </c>
      <c r="S23" s="24" t="str">
        <f ca="1"/>
        <v/>
      </c>
      <c r="T23" s="24" t="str">
        <f ca="1"/>
        <v/>
      </c>
    </row>
  </sheetData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powerpage.se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bo.sinander@powerpage.se</dc:creator>
  <cp:lastModifiedBy>bo@sinander.se</cp:lastModifiedBy>
  <dcterms:created xsi:type="dcterms:W3CDTF">2021-12-17T18:21:23Z</dcterms:created>
  <dcterms:modified xsi:type="dcterms:W3CDTF">2022-11-16T10:57:06Z</dcterms:modified>
</cp:coreProperties>
</file>