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osin\Documents\1006_Excel\prata-excel-med-oss\Prata-Excel-med-oss-12\SAP Data Validator\_ej_pub\"/>
    </mc:Choice>
  </mc:AlternateContent>
  <xr:revisionPtr revIDLastSave="0" documentId="13_ncr:1_{C74E2ACC-9D41-434E-AD15-392D1A89E8A6}" xr6:coauthVersionLast="47" xr6:coauthVersionMax="47" xr10:uidLastSave="{00000000-0000-0000-0000-000000000000}"/>
  <bookViews>
    <workbookView xWindow="22944" yWindow="0" windowWidth="23232" windowHeight="25296" firstSheet="1" activeTab="5" xr2:uid="{00000000-000D-0000-FFFF-FFFF00000000}"/>
  </bookViews>
  <sheets>
    <sheet name="_ix" sheetId="6" state="hidden" r:id="rId1"/>
    <sheet name="_prefs" sheetId="4" r:id="rId2"/>
    <sheet name="data_1" sheetId="7" r:id="rId3"/>
    <sheet name="data_2" sheetId="8" r:id="rId4"/>
    <sheet name="Equal" sheetId="5" r:id="rId5"/>
    <sheet name="Difference" sheetId="3" r:id="rId6"/>
    <sheet name="λ" sheetId="2" state="hidden" r:id="rId7"/>
  </sheets>
  <externalReferences>
    <externalReference r:id="rId8"/>
    <externalReference r:id="rId9"/>
  </externalReferences>
  <definedNames>
    <definedName name="_Databasfilter" localSheetId="0" hidden="1">#REF!</definedName>
    <definedName name="_Databasfilter" hidden="1">#REF!</definedName>
    <definedName name="_xlnm._FilterDatabase" localSheetId="5" hidden="1">Difference!$A$3:$AG$1184</definedName>
    <definedName name="_xlnm._FilterDatabase" localSheetId="4" hidden="1">Equal!$A$3:$B$4209</definedName>
    <definedName name="_xlnm._FilterDatabase" localSheetId="6" hidden="1">λ!$A$2:$M$2724</definedName>
    <definedName name="Anchor_1">INDIRECT(MID(_xlfn.FORMULATEXT(Anchor_1_ref),2,4711))</definedName>
    <definedName name="Anchor_1_→_Anchor_2">_prefs!$E$38</definedName>
    <definedName name="Anchor_1_ref">IF(Anchor_1_→_Anchor_2,_prefs!$B$4,_prefs!$B$5)</definedName>
    <definedName name="Anchor_2">INDIRECT(MID(_xlfn.FORMULATEXT(Anchor_2_ref),2,4711))</definedName>
    <definedName name="Anchor_2_ref">IF(Anchor_1_→_Anchor_2,_prefs!$B$5,_prefs!$B$4)</definedName>
    <definedName name="anchorOrderSelection">_prefs!$D$38:$D$39</definedName>
    <definedName name="baseIDs">λ!$B$3</definedName>
    <definedName name="data_1_anchor">data_1!$A$4</definedName>
    <definedName name="data_1_headerAnchor">data_1!$A$3</definedName>
    <definedName name="data_2_anchor">data_2!$A$4</definedName>
    <definedName name="data_2_headerAnchor">data_2!$A$3</definedName>
    <definedName name="endDown">_xlfn.LAMBDA(_xlpm.anchor_cell, _xlfn.LET(_xlpm.range,OFFSET(_xlpm.anchor_cell,,,1048576-ROW(_xlpm.anchor_cell)+1), _xlpm.matchedCell,MATCH(TRUE,ISBLANK(_xlpm.range),0), _xlpm.endCell,IF(_xlpm.matchedCell=1,_xlpm.anchor_cell,INDEX(_xlpm.range,_xlpm.matchedCell-1)), _xlpm.endCell) )</definedName>
    <definedName name="endRight">_xlfn.LAMBDA(_xlpm.anchor_cell, _xlfn.LET(_xlpm.range,OFFSET(_xlpm.anchor_cell,,,1,16384-COLUMN(_xlpm.anchor_cell)+1), _xlpm.matchedCell,MATCH(TRUE,ISBLANK(_xlpm.range),0), _xlpm.endCell,IF(_xlpm.matchedCell=1,_xlpm.anchor_cell,INDEX(_xlpm.range,_xlpm.matchedCell-1)), _xlpm.endCell) )</definedName>
    <definedName name="linkedFiles">_ix!$M$3</definedName>
    <definedName name="Max_No_of_Cols">IF(Difference!$O$1&lt;=0,4711,Difference!$O$1)</definedName>
    <definedName name="NoOfHeaderRows" comment="Not worth the efforts to make it other than singular">1</definedName>
    <definedName name="version">MAX(_prefs!$A:$A)</definedName>
    <definedName name="www.powerpage.se_10">INDIRECT(ADDRESS(1,1,1,1,_ix!$A$10),1)</definedName>
    <definedName name="www.powerpage.se_11">INDIRECT(ADDRESS(1,1,1,1,_ix!$A$11),1)</definedName>
    <definedName name="www.powerpage.se_12">INDIRECT(ADDRESS(1,1,1,1,_ix!$A$12),1)</definedName>
    <definedName name="www.powerpage.se_13">INDIRECT(ADDRESS(1,1,1,1,_ix!$A$13),1)</definedName>
    <definedName name="www.powerpage.se_14">INDIRECT(ADDRESS(1,1,1,1,_ix!$A$14),1)</definedName>
    <definedName name="www.powerpage.se_15">INDIRECT(ADDRESS(1,1,1,1,_ix!$A$15),1)</definedName>
    <definedName name="www.powerpage.se_16">INDIRECT(ADDRESS(1,1,1,1,_ix!$A$16),1)</definedName>
    <definedName name="www.powerpage.se_17">INDIRECT(ADDRESS(1,1,1,1,_ix!$A$17),1)</definedName>
    <definedName name="www.powerpage.se_2">INDIRECT(ADDRESS(1,1,1,1,_ix!$A$2),1)</definedName>
    <definedName name="www.powerpage.se_3">INDIRECT(ADDRESS(1,1,1,1,_ix!$A$3),1)</definedName>
    <definedName name="www.powerpage.se_4">INDIRECT(ADDRESS(1,1,1,1,_ix!$A$4),1)</definedName>
    <definedName name="www.powerpage.se_5">INDIRECT(ADDRESS(1,1,1,1,_ix!$A$5),1)</definedName>
    <definedName name="www.powerpage.se_6">INDIRECT(ADDRESS(1,1,1,1,_ix!$A$6),1)</definedName>
    <definedName name="www.powerpage.se_7">INDIRECT(ADDRESS(1,1,1,1,_ix!$A$7),1)</definedName>
    <definedName name="www.powerpage.se_8">INDIRECT(ADDRESS(1,1,1,1,_ix!$A$8),1)</definedName>
    <definedName name="www.powerpage.se_9">INDIRECT(ADDRESS(1,1,1,1,_ix!$A$9),1)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4" i="4"/>
  <c r="D38" i="4"/>
  <c r="E38" i="4" s="1"/>
  <c r="J1" i="7"/>
  <c r="C2" i="6"/>
  <c r="A6" i="6"/>
  <c r="A16" i="6"/>
  <c r="A8" i="6"/>
  <c r="A17" i="6"/>
  <c r="B17" i="6" s="1"/>
  <c r="A18" i="6"/>
  <c r="A14" i="6"/>
  <c r="B14" i="6" s="1"/>
  <c r="M3" i="6" a="1"/>
  <c r="M3" i="6" s="1"/>
  <c r="G1" i="6" s="1"/>
  <c r="A11" i="6"/>
  <c r="A20" i="6"/>
  <c r="A9" i="6"/>
  <c r="A2" i="6"/>
  <c r="A3" i="6"/>
  <c r="B3" i="6" s="1"/>
  <c r="A5" i="6"/>
  <c r="A13" i="6"/>
  <c r="B13" i="6" s="1"/>
  <c r="A15" i="6"/>
  <c r="A12" i="6"/>
  <c r="B12" i="6" s="1"/>
  <c r="A10" i="6"/>
  <c r="B10" i="6" s="1"/>
  <c r="A4" i="6"/>
  <c r="A19" i="6"/>
  <c r="B19" i="6" s="1"/>
  <c r="A7" i="6"/>
  <c r="B7" i="6" s="1"/>
  <c r="B20" i="6"/>
  <c r="B15" i="6"/>
  <c r="B18" i="6"/>
  <c r="B11" i="6"/>
  <c r="B9" i="6"/>
  <c r="B5" i="6"/>
  <c r="B8" i="6"/>
  <c r="B16" i="6"/>
  <c r="B6" i="6"/>
  <c r="B4" i="6"/>
  <c r="D1" i="3" a="1"/>
  <c r="E4" i="4"/>
  <c r="C4" i="4"/>
  <c r="A3" i="7" a="1"/>
  <c r="A3" i="8" a="1"/>
  <c r="A4" i="7" a="1"/>
  <c r="D4" i="4" a="1"/>
  <c r="C5" i="4"/>
  <c r="E5" i="4"/>
  <c r="D5" i="4" a="1"/>
  <c r="A4" i="7" l="1"/>
  <c r="A3" i="7"/>
  <c r="D5" i="4"/>
  <c r="D1" i="3"/>
  <c r="A3" i="8"/>
  <c r="D4" i="4"/>
  <c r="A4" i="8" a="1"/>
  <c r="A3" i="5" l="1" a="1"/>
  <c r="A3" i="5" s="1"/>
  <c r="B2" i="2" a="1"/>
  <c r="B2" i="2" s="1"/>
  <c r="B3" i="2" a="1"/>
  <c r="B3" i="2" s="1"/>
  <c r="A4" i="8"/>
  <c r="C3" i="2" s="1" a="1"/>
  <c r="C3" i="2" s="1"/>
  <c r="A3" i="2" l="1" a="1"/>
  <c r="A3" i="2" s="1"/>
  <c r="A4" i="5" s="1" a="1"/>
  <c r="A4" i="5" s="1"/>
  <c r="B1" i="5" s="1"/>
  <c r="C1" i="2" a="1"/>
  <c r="C1" i="2" s="1"/>
  <c r="A3" i="3" s="1" a="1"/>
  <c r="A3" i="3" s="1"/>
  <c r="C1" i="5" l="1"/>
  <c r="A4" i="3" a="1"/>
  <c r="A4" i="3" s="1"/>
  <c r="B1" i="3" s="1"/>
  <c r="B2" i="3" l="1" a="1"/>
  <c r="B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bo@sinander.it</author>
    <author>bosinus</author>
  </authors>
  <commentList>
    <comment ref="A2" authorId="0" shapeId="0" xr:uid="{202DEC02-7ECE-406A-A29D-883F57EF6CEE}">
      <text>
        <r>
          <rPr>
            <b/>
            <i/>
            <sz val="8"/>
            <color indexed="81"/>
            <rFont val="Arial"/>
            <family val="2"/>
          </rPr>
          <t xml:space="preserve">Table of Contents
</t>
        </r>
      </text>
    </comment>
    <comment ref="C2" authorId="1" shapeId="0" xr:uid="{0A3B9329-CEDD-48D2-BE83-ADF32E129E46}">
      <text>
        <r>
          <rPr>
            <b/>
            <sz val="9"/>
            <color indexed="81"/>
            <rFont val="Tahoma"/>
            <family val="2"/>
          </rPr>
          <t>bo@sinander.se:</t>
        </r>
        <r>
          <rPr>
            <sz val="9"/>
            <color indexed="81"/>
            <rFont val="Tahoma"/>
            <family val="2"/>
          </rPr>
          <t xml:space="preserve">
Choose cell to get data from.
Then, hide this column.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bo@sinander.se</author>
  </authors>
  <commentList>
    <comment ref="A3" authorId="0" shapeId="0" xr:uid="{3336137A-A0D4-4E0A-A062-D1B3ED0A6B67}">
      <text>
        <r>
          <rPr>
            <b/>
            <sz val="9"/>
            <color indexed="81"/>
            <rFont val="Tahoma"/>
            <family val="2"/>
          </rPr>
          <t>bo@sinander.se:</t>
        </r>
        <r>
          <rPr>
            <sz val="9"/>
            <color indexed="81"/>
            <rFont val="Tahoma"/>
            <family val="2"/>
          </rPr>
          <t xml:space="preserve">
=Anchor_1:endDown(Anchor_1):endRight(Anchor_1)</t>
        </r>
      </text>
    </comment>
    <comment ref="A4" authorId="0" shapeId="0" xr:uid="{9A412EC4-0F1F-4C36-B845-BE11CD2F2CCE}">
      <text>
        <r>
          <rPr>
            <b/>
            <sz val="9"/>
            <color indexed="81"/>
            <rFont val="Tahoma"/>
            <family val="2"/>
          </rPr>
          <t>bo@sinander.se:</t>
        </r>
        <r>
          <rPr>
            <sz val="9"/>
            <color indexed="81"/>
            <rFont val="Tahoma"/>
            <family val="2"/>
          </rPr>
          <t xml:space="preserve">
=Anchor_1:endDown(Anchor_1):endRight(Anchor_1)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bo@sinander.se</author>
  </authors>
  <commentList>
    <comment ref="A4" authorId="0" shapeId="0" xr:uid="{F8664E01-67F8-4F62-A4CC-C818A566F4CA}">
      <text>
        <r>
          <rPr>
            <b/>
            <sz val="9"/>
            <color indexed="81"/>
            <rFont val="Tahoma"/>
            <family val="2"/>
          </rPr>
          <t>bo@sinander.se:</t>
        </r>
        <r>
          <rPr>
            <sz val="9"/>
            <color indexed="81"/>
            <rFont val="Tahoma"/>
            <family val="2"/>
          </rPr>
          <t xml:space="preserve">
=Anchor_2:endDown(Anchor_2):endRight(Anchor_2)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<sst xmlns="http://schemas.openxmlformats.org/spreadsheetml/2006/main" count="57" uniqueCount="46">
  <si>
    <t>Compare and count differences</t>
  </si>
  <si>
    <t>index</t>
  </si>
  <si>
    <t>Title in sheet</t>
  </si>
  <si>
    <t>Linked Files</t>
  </si>
  <si>
    <t>Preferences</t>
  </si>
  <si>
    <t>Reference</t>
  </si>
  <si>
    <t>Formulatext</t>
  </si>
  <si>
    <t>Named as Anchor_#</t>
  </si>
  <si>
    <t>Anchor 1</t>
  </si>
  <si>
    <t>Anchor 2</t>
  </si>
  <si>
    <t>How to</t>
  </si>
  <si>
    <t>Both tables must have a unique ID in first column.</t>
  </si>
  <si>
    <t>Both tables are expected to have one header row. If more, they will be treated as data rows and part of comparison.</t>
  </si>
  <si>
    <t>The order of the columns must be the same in both tables,</t>
  </si>
  <si>
    <t>It is enough to, above in B4 and B5, address the upper cell in the ID column. The range will expand to end down and end right like (Ctrl+Shift+Arrow Key Down vs Right)</t>
  </si>
  <si>
    <t>For the pictures, anchor cell would be A3.</t>
  </si>
  <si>
    <t>Data</t>
  </si>
  <si>
    <t>…is fetched to sheets data_1 and data_2. Copy and paste them as values if needed to break links.</t>
  </si>
  <si>
    <t>Sheet lambda (λ) executes the calculation of differences</t>
  </si>
  <si>
    <t>Sheets Equal and Difference shows the result.</t>
  </si>
  <si>
    <t>When</t>
  </si>
  <si>
    <t>Who</t>
  </si>
  <si>
    <t>What</t>
  </si>
  <si>
    <t>bo.sinander@coop.se</t>
  </si>
  <si>
    <t>Formula notes in data_1 and 2</t>
  </si>
  <si>
    <t>NB; Append prd vs qas if column names are equal in both files. Use PRD as Anchor 1</t>
  </si>
  <si>
    <t>Done - was: set up with makearray of xlookup-lambdas to handle different number of rows. Became xlookup of UID's</t>
  </si>
  <si>
    <t>Info and instructions</t>
  </si>
  <si>
    <t>data_1 index column unique -/- no of rows in header. was, 1. Affects data_2 a3 and a4 (move down)</t>
  </si>
  <si>
    <t>implemented max no of cols for possibility to delimit and compare col by col. Skipped other than one header row</t>
  </si>
  <si>
    <t>Reversed Order</t>
  </si>
  <si>
    <t>Anchor 1 - endDown:endRight</t>
  </si>
  <si>
    <t>Col 1 min length</t>
  </si>
  <si>
    <t>Ends with</t>
  </si>
  <si>
    <t>Max No of Cols</t>
  </si>
  <si>
    <t>OK Rows:</t>
  </si>
  <si>
    <t>excl header</t>
  </si>
  <si>
    <t>Anchor 1 → Anchor 2</t>
  </si>
  <si>
    <t>No of Input Columns</t>
  </si>
  <si>
    <t>Δ Rows per Column:</t>
  </si>
  <si>
    <t>no of columns to compare can now be empty and then uses all (4711)</t>
  </si>
  <si>
    <t>redesigned to have header and data separated</t>
  </si>
  <si>
    <t>need</t>
  </si>
  <si>
    <t xml:space="preserve">logics enhanced and simpified plus updated in relation to the documentation. </t>
  </si>
  <si>
    <t>Phone +46 70 5500000</t>
  </si>
  <si>
    <t>Questions?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</si>
</sst>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\-#,##0;"/>
    <numFmt numFmtId="165" formatCode="d\ mmm\ yyyy"/>
    <numFmt numFmtId="166" formatCode="#,##0;[Red]\-#,##0;#"/>
    <numFmt numFmtId="167" formatCode="d\ mmm\ yyyy;;&quot;{Empty}&quot;"/>
    <numFmt numFmtId="168" formatCode="0.0%"/>
    <numFmt numFmtId="169" formatCode="#,##0,\';\-#,##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Arial"/>
      <family val="2"/>
    </font>
    <font>
      <u/>
      <sz val="11"/>
      <color rgb="FFFA7D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A7D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indexed="8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">
    <xf numFmtId="0" fontId="0" fillId="0" borderId="0"/>
    <xf numFmtId="0" fontId="3" fillId="2" borderId="1" applyNumberFormat="0" applyAlignment="0" applyProtection="0"/>
    <xf numFmtId="0" fontId="2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3" borderId="5" applyNumberFormat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" fillId="0" borderId="0"/>
    <xf numFmtId="0" fontId="1" fillId="4" borderId="6" applyNumberFormat="0" applyFont="0" applyAlignment="0" applyProtection="0"/>
    <xf numFmtId="0" fontId="19" fillId="0" borderId="0" applyNumberFormat="0" applyFill="0" applyBorder="0" applyAlignment="0" applyProtection="0"/>
    <xf numFmtId="0" fontId="20" fillId="5" borderId="1" applyNumberFormat="0" applyAlignment="0" applyProtection="0"/>
    <xf numFmtId="0" fontId="21" fillId="2" borderId="20" applyNumberFormat="0" applyAlignment="0" applyProtection="0"/>
    <xf numFmtId="0" fontId="22" fillId="0" borderId="21" applyNumberFormat="0" applyFill="0" applyAlignment="0" applyProtection="0"/>
  </cellStyleXfs>
  <cellXfs count="62">
    <xf numFmtId="0" fontId="0" fillId="0" borderId="0" xfId="0" applyAlignment="1">
      <alignment vertical="top"/>
    </xf>
    <xf numFmtId="0" fontId="1" fillId="0" borderId="0" xfId="9"/>
    <xf numFmtId="0" fontId="3" fillId="2" borderId="1" xfId="1"/>
    <xf numFmtId="164" fontId="9" fillId="0" borderId="0" xfId="9" applyNumberFormat="1" applyFont="1"/>
    <xf numFmtId="164" fontId="10" fillId="2" borderId="1" xfId="1" applyNumberFormat="1" applyFont="1"/>
    <xf numFmtId="0" fontId="0" fillId="0" borderId="7" xfId="0" applyBorder="1" applyAlignment="1">
      <alignment textRotation="45"/>
    </xf>
    <xf numFmtId="0" fontId="3" fillId="2" borderId="1" xfId="1" applyAlignment="1">
      <alignment textRotation="45"/>
    </xf>
    <xf numFmtId="0" fontId="2" fillId="0" borderId="0" xfId="0" applyFont="1" applyAlignment="1">
      <alignment vertical="top"/>
    </xf>
    <xf numFmtId="0" fontId="3" fillId="2" borderId="1" xfId="1" applyAlignment="1">
      <alignment vertical="top"/>
    </xf>
    <xf numFmtId="0" fontId="6" fillId="0" borderId="4" xfId="6" applyAlignment="1">
      <alignment vertical="top"/>
    </xf>
    <xf numFmtId="0" fontId="8" fillId="0" borderId="0" xfId="8" applyAlignment="1">
      <alignment vertical="top"/>
    </xf>
    <xf numFmtId="0" fontId="5" fillId="0" borderId="3" xfId="4" applyAlignment="1">
      <alignment vertical="top"/>
    </xf>
    <xf numFmtId="0" fontId="11" fillId="0" borderId="0" xfId="0" applyFont="1" applyAlignment="1">
      <alignment vertical="top"/>
    </xf>
    <xf numFmtId="0" fontId="5" fillId="0" borderId="0" xfId="4" applyBorder="1" applyAlignment="1">
      <alignment wrapText="1"/>
    </xf>
    <xf numFmtId="165" fontId="5" fillId="0" borderId="8" xfId="5" applyNumberFormat="1" applyBorder="1" applyAlignment="1">
      <alignment textRotation="45" wrapText="1"/>
    </xf>
    <xf numFmtId="0" fontId="2" fillId="0" borderId="0" xfId="10"/>
    <xf numFmtId="0" fontId="2" fillId="0" borderId="9" xfId="10" applyBorder="1"/>
    <xf numFmtId="0" fontId="4" fillId="0" borderId="10" xfId="3" applyBorder="1"/>
    <xf numFmtId="0" fontId="8" fillId="0" borderId="11" xfId="8" applyBorder="1"/>
    <xf numFmtId="166" fontId="2" fillId="0" borderId="12" xfId="10" applyNumberFormat="1" applyBorder="1"/>
    <xf numFmtId="0" fontId="2" fillId="0" borderId="13" xfId="10" applyBorder="1"/>
    <xf numFmtId="0" fontId="2" fillId="0" borderId="14" xfId="10" applyBorder="1"/>
    <xf numFmtId="0" fontId="12" fillId="0" borderId="0" xfId="6" applyFont="1" applyBorder="1"/>
    <xf numFmtId="0" fontId="5" fillId="0" borderId="0" xfId="5"/>
    <xf numFmtId="165" fontId="7" fillId="3" borderId="15" xfId="7" applyNumberFormat="1" applyBorder="1"/>
    <xf numFmtId="0" fontId="2" fillId="0" borderId="16" xfId="10" applyBorder="1"/>
    <xf numFmtId="166" fontId="2" fillId="0" borderId="16" xfId="10" applyNumberFormat="1" applyBorder="1"/>
    <xf numFmtId="166" fontId="2" fillId="0" borderId="11" xfId="10" applyNumberFormat="1" applyBorder="1"/>
    <xf numFmtId="0" fontId="2" fillId="0" borderId="17" xfId="10" applyBorder="1"/>
    <xf numFmtId="0" fontId="2" fillId="0" borderId="18" xfId="10" applyBorder="1"/>
    <xf numFmtId="0" fontId="13" fillId="0" borderId="0" xfId="9" applyFont="1"/>
    <xf numFmtId="167" fontId="5" fillId="0" borderId="19" xfId="5" applyNumberFormat="1" applyBorder="1"/>
    <xf numFmtId="166" fontId="3" fillId="2" borderId="1" xfId="1" applyNumberFormat="1" applyAlignment="1">
      <alignment wrapText="1"/>
    </xf>
    <xf numFmtId="166" fontId="2" fillId="0" borderId="0" xfId="10" applyNumberFormat="1"/>
    <xf numFmtId="0" fontId="14" fillId="2" borderId="0" xfId="1" applyFont="1" applyBorder="1"/>
    <xf numFmtId="0" fontId="14" fillId="0" borderId="0" xfId="1" applyFont="1" applyFill="1" applyBorder="1"/>
    <xf numFmtId="0" fontId="15" fillId="0" borderId="0" xfId="10" applyFont="1"/>
    <xf numFmtId="164" fontId="5" fillId="0" borderId="3" xfId="4" applyNumberFormat="1"/>
    <xf numFmtId="14" fontId="0" fillId="0" borderId="0" xfId="0" applyNumberFormat="1" applyAlignment="1">
      <alignment vertical="top"/>
    </xf>
    <xf numFmtId="14" fontId="5" fillId="0" borderId="3" xfId="4" applyNumberFormat="1" applyAlignment="1">
      <alignment vertical="top"/>
    </xf>
    <xf numFmtId="14" fontId="5" fillId="0" borderId="0" xfId="5" applyNumberFormat="1" applyAlignment="1">
      <alignment vertical="top"/>
    </xf>
    <xf numFmtId="22" fontId="19" fillId="0" borderId="0" xfId="12" applyNumberForma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 applyAlignment="1">
      <alignment textRotation="45"/>
    </xf>
    <xf numFmtId="0" fontId="0" fillId="0" borderId="7" xfId="0" applyBorder="1" applyAlignment="1">
      <alignment textRotation="45" wrapText="1"/>
    </xf>
    <xf numFmtId="0" fontId="2" fillId="0" borderId="0" xfId="0" applyFont="1" applyAlignment="1">
      <alignment horizontal="right" vertical="top"/>
    </xf>
    <xf numFmtId="0" fontId="20" fillId="5" borderId="1" xfId="13" applyAlignment="1">
      <alignment vertical="top"/>
    </xf>
    <xf numFmtId="168" fontId="0" fillId="0" borderId="0" xfId="0" applyNumberFormat="1"/>
    <xf numFmtId="168" fontId="11" fillId="0" borderId="0" xfId="0" applyNumberFormat="1" applyFont="1"/>
    <xf numFmtId="0" fontId="23" fillId="0" borderId="0" xfId="0" applyFont="1"/>
    <xf numFmtId="0" fontId="21" fillId="2" borderId="20" xfId="14" applyAlignment="1">
      <alignment vertical="top"/>
    </xf>
    <xf numFmtId="0" fontId="7" fillId="3" borderId="5" xfId="7" applyAlignment="1">
      <alignment vertical="top"/>
    </xf>
    <xf numFmtId="0" fontId="24" fillId="0" borderId="0" xfId="8" applyFont="1" applyAlignment="1">
      <alignment horizontal="left" vertical="top" indent="2"/>
    </xf>
    <xf numFmtId="0" fontId="25" fillId="5" borderId="1" xfId="13" applyFont="1" applyAlignment="1">
      <alignment vertical="top"/>
    </xf>
    <xf numFmtId="0" fontId="22" fillId="0" borderId="21" xfId="15" applyAlignment="1">
      <alignment horizontal="left" indent="2"/>
    </xf>
    <xf numFmtId="0" fontId="3" fillId="2" borderId="1" xfId="1" applyAlignment="1">
      <alignment textRotation="45" wrapText="1"/>
    </xf>
    <xf numFmtId="169" fontId="0" fillId="0" borderId="0" xfId="0" applyNumberFormat="1" applyAlignment="1">
      <alignment vertical="top"/>
    </xf>
    <xf numFmtId="169" fontId="23" fillId="0" borderId="0" xfId="0" applyNumberFormat="1" applyFont="1"/>
    <xf numFmtId="169" fontId="0" fillId="0" borderId="7" xfId="0" applyNumberFormat="1" applyBorder="1" applyAlignment="1">
      <alignment textRotation="45"/>
    </xf>
    <xf numFmtId="0" fontId="6" fillId="2" borderId="1" xfId="1" applyFont="1" applyAlignment="1">
      <alignment vertical="top"/>
    </xf>
    <xf numFmtId="0" fontId="3" fillId="2" borderId="1" xfId="1" applyAlignment="1"/>
    <xf numFmtId="0" fontId="27" fillId="0" borderId="0" xfId="8" applyFont="1" applyAlignment="1">
      <alignment vertical="top"/>
    </xf>
  </cellXfs>
  <cellStyles count="16">
    <cellStyle name="Calculation" xfId="1" builtinId="22"/>
    <cellStyle name="Check Cell" xfId="7" builtinId="23"/>
    <cellStyle name="Explanatory Text" xfId="8" builtinId="53"/>
    <cellStyle name="Heading 1" xfId="3" builtinId="16"/>
    <cellStyle name="Heading 3" xfId="4" builtinId="18"/>
    <cellStyle name="Heading 4" xfId="5" builtinId="19"/>
    <cellStyle name="Hyperlink" xfId="12" builtinId="8"/>
    <cellStyle name="Input" xfId="13" builtinId="20"/>
    <cellStyle name="Linked Cell" xfId="6" builtinId="24"/>
    <cellStyle name="Normal" xfId="0" builtinId="0"/>
    <cellStyle name="Normal 2" xfId="2" xr:uid="{1F446F92-8B53-48B1-9AFD-0CA68137EDF9}"/>
    <cellStyle name="Normal 3" xfId="9" xr:uid="{B9A63467-8C68-426E-B361-F244497F2037}"/>
    <cellStyle name="Normal 4" xfId="10" xr:uid="{55F707C7-C316-4437-BDA2-BD79B28075B0}"/>
    <cellStyle name="Note 2" xfId="11" xr:uid="{E7B3C0D5-E49A-4CFD-A0B5-ED541525827A}"/>
    <cellStyle name="Output" xfId="14" builtinId="21"/>
    <cellStyle name="Total" xfId="15" builtinId="25"/>
  </cellStyles>
  <dxfs count="0"/>
  <tableStyles count="0" defaultTableStyle="TableStyleMedium9" defaultPivotStyle="PivotStyleLight16"/>
  <colors>
    <mruColors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139700</xdr:rowOff>
    </xdr:from>
    <xdr:to>
      <xdr:col>13</xdr:col>
      <xdr:colOff>372744</xdr:colOff>
      <xdr:row>3</xdr:row>
      <xdr:rowOff>30480</xdr:rowOff>
    </xdr:to>
    <xdr:sp macro="" textlink="">
      <xdr:nvSpPr>
        <xdr:cNvPr id="3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063740" y="558800"/>
          <a:ext cx="1020444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6350</xdr:colOff>
      <xdr:row>1</xdr:row>
      <xdr:rowOff>139700</xdr:rowOff>
    </xdr:from>
    <xdr:ext cx="1012824" cy="286066"/>
    <xdr:sp macro="" textlink="">
      <xdr:nvSpPr>
        <xdr:cNvPr id="4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77710" y="5588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139700</xdr:rowOff>
    </xdr:from>
    <xdr:ext cx="1012824" cy="286066"/>
    <xdr:sp macro="" textlink="">
      <xdr:nvSpPr>
        <xdr:cNvPr id="5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063740" y="5588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139700</xdr:rowOff>
    </xdr:from>
    <xdr:ext cx="1012824" cy="286066"/>
    <xdr:sp macro="" textlink="">
      <xdr:nvSpPr>
        <xdr:cNvPr id="6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063740" y="75692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</xdr:row>
      <xdr:rowOff>139700</xdr:rowOff>
    </xdr:from>
    <xdr:ext cx="1012824" cy="286066"/>
    <xdr:sp macro="" textlink="">
      <xdr:nvSpPr>
        <xdr:cNvPr id="7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063740" y="94742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4</xdr:row>
      <xdr:rowOff>139700</xdr:rowOff>
    </xdr:from>
    <xdr:ext cx="1012824" cy="286066"/>
    <xdr:sp macro="" textlink="">
      <xdr:nvSpPr>
        <xdr:cNvPr id="8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7063740" y="11303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139700</xdr:rowOff>
    </xdr:from>
    <xdr:ext cx="1012824" cy="286066"/>
    <xdr:sp macro="" textlink="">
      <xdr:nvSpPr>
        <xdr:cNvPr id="9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7063740" y="131318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</xdr:row>
      <xdr:rowOff>139700</xdr:rowOff>
    </xdr:from>
    <xdr:ext cx="1012824" cy="286066"/>
    <xdr:sp macro="" textlink="">
      <xdr:nvSpPr>
        <xdr:cNvPr id="10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63740" y="149606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7</xdr:row>
      <xdr:rowOff>139700</xdr:rowOff>
    </xdr:from>
    <xdr:ext cx="1012824" cy="286066"/>
    <xdr:sp macro="" textlink="">
      <xdr:nvSpPr>
        <xdr:cNvPr id="11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7063740" y="167894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8</xdr:row>
      <xdr:rowOff>139700</xdr:rowOff>
    </xdr:from>
    <xdr:ext cx="1012824" cy="286066"/>
    <xdr:sp macro="" textlink="">
      <xdr:nvSpPr>
        <xdr:cNvPr id="12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063740" y="186182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</xdr:row>
      <xdr:rowOff>139700</xdr:rowOff>
    </xdr:from>
    <xdr:ext cx="1012824" cy="286066"/>
    <xdr:sp macro="" textlink="">
      <xdr:nvSpPr>
        <xdr:cNvPr id="13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7063740" y="20447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10</xdr:row>
      <xdr:rowOff>139700</xdr:rowOff>
    </xdr:from>
    <xdr:ext cx="1012824" cy="286066"/>
    <xdr:sp macro="" textlink="">
      <xdr:nvSpPr>
        <xdr:cNvPr id="14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7063740" y="222758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</xdr:row>
      <xdr:rowOff>139700</xdr:rowOff>
    </xdr:from>
    <xdr:ext cx="1012824" cy="286066"/>
    <xdr:sp macro="" textlink="">
      <xdr:nvSpPr>
        <xdr:cNvPr id="15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7063740" y="241046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139700</xdr:rowOff>
    </xdr:from>
    <xdr:ext cx="1012824" cy="286066"/>
    <xdr:sp macro="" textlink="">
      <xdr:nvSpPr>
        <xdr:cNvPr id="16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063740" y="259334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139700</xdr:rowOff>
    </xdr:from>
    <xdr:ext cx="1012824" cy="286066"/>
    <xdr:sp macro="" textlink="">
      <xdr:nvSpPr>
        <xdr:cNvPr id="17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7063740" y="277622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18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19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20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21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22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23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24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1012824" cy="286066"/>
    <xdr:sp macro="" textlink="">
      <xdr:nvSpPr>
        <xdr:cNvPr id="25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7063740" y="28194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139700</xdr:rowOff>
    </xdr:from>
    <xdr:ext cx="1012824" cy="286066"/>
    <xdr:sp macro="" textlink="">
      <xdr:nvSpPr>
        <xdr:cNvPr id="26" name="linkFile_btn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7063740" y="558800"/>
          <a:ext cx="1012824" cy="28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0</xdr:row>
          <xdr:rowOff>106680</xdr:rowOff>
        </xdr:from>
        <xdr:to>
          <xdr:col>12</xdr:col>
          <xdr:colOff>609600</xdr:colOff>
          <xdr:row>0</xdr:row>
          <xdr:rowOff>327660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Open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11</xdr:row>
      <xdr:rowOff>47626</xdr:rowOff>
    </xdr:from>
    <xdr:to>
      <xdr:col>2</xdr:col>
      <xdr:colOff>2738056</xdr:colOff>
      <xdr:row>18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868"/>
        <a:stretch/>
      </xdr:blipFill>
      <xdr:spPr>
        <a:xfrm>
          <a:off x="1114426" y="2076451"/>
          <a:ext cx="4014405" cy="1085849"/>
        </a:xfrm>
        <a:prstGeom prst="flowChartDocument">
          <a:avLst/>
        </a:prstGeom>
        <a:ln>
          <a:solidFill>
            <a:schemeClr val="accent3"/>
          </a:solidFill>
        </a:ln>
      </xdr:spPr>
    </xdr:pic>
    <xdr:clientData/>
  </xdr:twoCellAnchor>
  <xdr:twoCellAnchor editAs="oneCell">
    <xdr:from>
      <xdr:col>2</xdr:col>
      <xdr:colOff>3726180</xdr:colOff>
      <xdr:row>11</xdr:row>
      <xdr:rowOff>47626</xdr:rowOff>
    </xdr:from>
    <xdr:to>
      <xdr:col>6</xdr:col>
      <xdr:colOff>160020</xdr:colOff>
      <xdr:row>20</xdr:row>
      <xdr:rowOff>30481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91" b="30063"/>
        <a:stretch/>
      </xdr:blipFill>
      <xdr:spPr>
        <a:xfrm>
          <a:off x="6116955" y="2076451"/>
          <a:ext cx="4168140" cy="1440180"/>
        </a:xfrm>
        <a:prstGeom prst="flowChartDocument">
          <a:avLst/>
        </a:prstGeom>
        <a:ln>
          <a:solidFill>
            <a:schemeClr val="accent3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sin\Documents\1006_Excel\prata-excel-med-oss\Prata-Excel-med-oss-12\SAP%20Data%20Validator\data_1.xlsx" TargetMode="External"/><Relationship Id="rId1" Type="http://schemas.openxmlformats.org/officeDocument/2006/relationships/externalLinkPath" Target="/Users/bosin/Documents/1006_Excel/prata-excel-med-oss/Prata-Excel-med-oss-12/SAP%20Data%20Validator/data_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sin\Documents\1006_Excel\prata-excel-med-oss\Prata-Excel-med-oss-12\SAP%20Data%20Validator\data_2.xlsx" TargetMode="External"/><Relationship Id="rId1" Type="http://schemas.openxmlformats.org/officeDocument/2006/relationships/externalLinkPath" Target="/Users/bosin/Documents/1006_Excel/prata-excel-med-oss/Prata-Excel-med-oss-12/SAP%20Data%20Validator/dat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 t="str">
            <v>UID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 t="str">
            <v>UID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o.sinander@coop.se" TargetMode="External"/><Relationship Id="rId3" Type="http://schemas.openxmlformats.org/officeDocument/2006/relationships/hyperlink" Target="mailto:bo.sinander@coop.se" TargetMode="External"/><Relationship Id="rId7" Type="http://schemas.openxmlformats.org/officeDocument/2006/relationships/hyperlink" Target="mailto:bo.sinander@coop.se" TargetMode="External"/><Relationship Id="rId2" Type="http://schemas.openxmlformats.org/officeDocument/2006/relationships/hyperlink" Target="mailto:bo.sinander@coop.se" TargetMode="External"/><Relationship Id="rId1" Type="http://schemas.openxmlformats.org/officeDocument/2006/relationships/hyperlink" Target="mailto:bo.sinander@coop.se" TargetMode="External"/><Relationship Id="rId6" Type="http://schemas.openxmlformats.org/officeDocument/2006/relationships/hyperlink" Target="mailto:bo.sinander@coop.se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bo.sinander@coop.s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bo.sinander@coop.se" TargetMode="External"/><Relationship Id="rId9" Type="http://schemas.openxmlformats.org/officeDocument/2006/relationships/hyperlink" Target="mailto:bo.sinander@coop.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A8F7-D045-4128-9920-5C0AEAD9A9EA}">
  <sheetPr codeName="Blad5">
    <tabColor theme="4"/>
  </sheetPr>
  <dimension ref="A1:M22"/>
  <sheetViews>
    <sheetView zoomScaleNormal="100" workbookViewId="0"/>
  </sheetViews>
  <sheetFormatPr defaultColWidth="9.33203125" defaultRowHeight="14.4" outlineLevelRow="1" outlineLevelCol="1" x14ac:dyDescent="0.3"/>
  <cols>
    <col min="1" max="1" width="21.6640625" style="36" customWidth="1"/>
    <col min="2" max="2" width="38.88671875" style="23" customWidth="1"/>
    <col min="3" max="3" width="3.109375" style="15" bestFit="1" customWidth="1"/>
    <col min="4" max="4" width="3.109375" style="16" customWidth="1"/>
    <col min="5" max="5" width="26.33203125" style="25" hidden="1" customWidth="1"/>
    <col min="6" max="6" width="17" style="26" hidden="1" customWidth="1"/>
    <col min="7" max="7" width="11.44140625" style="26" hidden="1" customWidth="1"/>
    <col min="8" max="8" width="10.6640625" style="26" hidden="1" customWidth="1"/>
    <col min="9" max="9" width="10.6640625" style="25" hidden="1" customWidth="1"/>
    <col min="10" max="10" width="17.33203125" style="25" hidden="1" customWidth="1"/>
    <col min="11" max="11" width="11" style="25" hidden="1" customWidth="1"/>
    <col min="12" max="12" width="0.109375" style="29" customWidth="1"/>
    <col min="13" max="13" width="9.33203125" style="15" customWidth="1" outlineLevel="1"/>
    <col min="14" max="16384" width="9.33203125" style="15"/>
  </cols>
  <sheetData>
    <row r="1" spans="1:13" ht="33" customHeight="1" thickBot="1" x14ac:dyDescent="0.45">
      <c r="A1" s="13" t="s">
        <v>1</v>
      </c>
      <c r="B1" s="14" t="s">
        <v>2</v>
      </c>
      <c r="E1" s="17"/>
      <c r="F1" s="17"/>
      <c r="G1" s="18" t="str">
        <f>IF(ISERROR(Project_ID),IF(linkedFiles="","Länka  --&gt;","Öppna  --&gt;"),"")</f>
        <v>Öppna  --&gt;</v>
      </c>
      <c r="H1" s="19"/>
      <c r="I1" s="16"/>
      <c r="J1" s="20"/>
      <c r="K1" s="20"/>
      <c r="L1" s="21"/>
    </row>
    <row r="2" spans="1:13" ht="15.6" outlineLevel="1" thickTop="1" thickBot="1" x14ac:dyDescent="0.35">
      <c r="A2" s="22" t="str">
        <f>IFERROR(REPLACE(INDEX(sheetNames,ROWS($2:2)),1,FIND("]",INDEX(sheetNames,ROWS($2:2))),""),"")</f>
        <v/>
      </c>
      <c r="C2" s="24" t="str">
        <f>ADDRESS(1,COLUMN(A1),4)</f>
        <v>A1</v>
      </c>
      <c r="G2" s="27"/>
      <c r="H2" s="27"/>
      <c r="I2" s="16"/>
      <c r="J2" s="20"/>
      <c r="K2" s="20"/>
      <c r="M2" s="30" t="s">
        <v>3</v>
      </c>
    </row>
    <row r="3" spans="1:13" ht="15" thickTop="1" x14ac:dyDescent="0.3">
      <c r="A3" s="22" t="str">
        <f>IFERROR(REPLACE(INDEX(sheetNames,ROWS($2:3)),1,FIND("]",INDEX(sheetNames,ROWS($2:3))),""),"")</f>
        <v/>
      </c>
      <c r="B3" s="31" t="str">
        <f ca="1">IF($A:$A="","",INDIRECT("'" &amp; SUBSTITUTE(_ix!$A:$A,"'","''") &amp; "'!" &amp; _ix!C$2))</f>
        <v/>
      </c>
      <c r="D3" s="28"/>
      <c r="E3" s="32"/>
      <c r="F3" s="33"/>
      <c r="G3" s="33"/>
      <c r="H3" s="33"/>
      <c r="I3" s="16"/>
      <c r="J3" s="20"/>
      <c r="K3" s="20"/>
      <c r="M3" s="34" t="str" cm="1">
        <f t="array" ref="M3">IFERROR(TRANSPOSE(links),"¤")</f>
        <v>¤</v>
      </c>
    </row>
    <row r="4" spans="1:13" x14ac:dyDescent="0.3">
      <c r="A4" s="22" t="str">
        <f>IFERROR(REPLACE(INDEX(sheetNames,ROWS($2:4)),1,FIND("]",INDEX(sheetNames,ROWS($2:4))),""),"")</f>
        <v/>
      </c>
      <c r="B4" s="31" t="str">
        <f ca="1">IF($A:$A="","",INDIRECT("'" &amp; SUBSTITUTE(_ix!$A:$A,"'","''") &amp; "'!" &amp; _ix!C$2))</f>
        <v/>
      </c>
      <c r="D4" s="28"/>
      <c r="E4" s="15"/>
      <c r="F4" s="33"/>
      <c r="G4" s="33"/>
      <c r="H4" s="33"/>
      <c r="I4" s="16"/>
      <c r="J4" s="20"/>
      <c r="K4" s="20"/>
      <c r="M4" s="35"/>
    </row>
    <row r="5" spans="1:13" x14ac:dyDescent="0.3">
      <c r="A5" s="22" t="str">
        <f>IFERROR(REPLACE(INDEX(sheetNames,ROWS($2:5)),1,FIND("]",INDEX(sheetNames,ROWS($2:5))),""),"")</f>
        <v/>
      </c>
      <c r="B5" s="31" t="str">
        <f ca="1">IF($A:$A="","",INDIRECT("'" &amp; SUBSTITUTE(_ix!$A:$A,"'","''") &amp; "'!" &amp; _ix!C$2))</f>
        <v/>
      </c>
      <c r="D5" s="28"/>
      <c r="E5" s="15"/>
      <c r="F5" s="33"/>
      <c r="G5" s="33"/>
      <c r="H5" s="33"/>
      <c r="I5" s="16"/>
      <c r="J5" s="20"/>
      <c r="K5" s="20"/>
      <c r="M5" s="35"/>
    </row>
    <row r="6" spans="1:13" x14ac:dyDescent="0.3">
      <c r="A6" s="22" t="str">
        <f>IFERROR(REPLACE(INDEX(sheetNames,ROWS($2:6)),1,FIND("]",INDEX(sheetNames,ROWS($2:6))),""),"")</f>
        <v/>
      </c>
      <c r="B6" s="31" t="str">
        <f ca="1">IF($A:$A="","",INDIRECT("'" &amp; SUBSTITUTE(_ix!$A:$A,"'","''") &amp; "'!" &amp; _ix!C$2))</f>
        <v/>
      </c>
      <c r="D6" s="28"/>
      <c r="E6" s="15"/>
      <c r="F6" s="33"/>
      <c r="G6" s="33"/>
      <c r="H6" s="33"/>
      <c r="I6" s="16"/>
      <c r="J6" s="20"/>
      <c r="K6" s="20"/>
      <c r="M6" s="35"/>
    </row>
    <row r="7" spans="1:13" x14ac:dyDescent="0.3">
      <c r="A7" s="22" t="str">
        <f>IFERROR(REPLACE(INDEX(sheetNames,ROWS($2:7)),1,FIND("]",INDEX(sheetNames,ROWS($2:7))),""),"")</f>
        <v/>
      </c>
      <c r="B7" s="31" t="str">
        <f ca="1">IF($A:$A="","",INDIRECT("'" &amp; SUBSTITUTE(_ix!$A:$A,"'","''") &amp; "'!" &amp; _ix!C$2))</f>
        <v/>
      </c>
      <c r="D7" s="28"/>
      <c r="E7" s="15"/>
      <c r="F7" s="33"/>
      <c r="G7" s="33"/>
      <c r="H7" s="33"/>
      <c r="I7" s="16"/>
      <c r="J7" s="20"/>
      <c r="K7" s="20"/>
      <c r="M7" s="35"/>
    </row>
    <row r="8" spans="1:13" x14ac:dyDescent="0.3">
      <c r="A8" s="22" t="str">
        <f>IFERROR(REPLACE(INDEX(sheetNames,ROWS($2:8)),1,FIND("]",INDEX(sheetNames,ROWS($2:8))),""),"")</f>
        <v/>
      </c>
      <c r="B8" s="31" t="str">
        <f ca="1">IF($A:$A="","",INDIRECT("'" &amp; SUBSTITUTE(_ix!$A:$A,"'","''") &amp; "'!" &amp; _ix!C$2))</f>
        <v/>
      </c>
      <c r="I8" s="20"/>
      <c r="J8" s="20"/>
      <c r="K8" s="20"/>
      <c r="M8" s="35"/>
    </row>
    <row r="9" spans="1:13" x14ac:dyDescent="0.3">
      <c r="A9" s="22" t="str">
        <f>IFERROR(REPLACE(INDEX(sheetNames,ROWS($2:9)),1,FIND("]",INDEX(sheetNames,ROWS($2:9))),""),"")</f>
        <v/>
      </c>
      <c r="B9" s="31" t="str">
        <f ca="1">IF($A:$A="","",INDIRECT("'" &amp; SUBSTITUTE(_ix!$A:$A,"'","''") &amp; "'!" &amp; _ix!C$2))</f>
        <v/>
      </c>
      <c r="I9" s="20"/>
      <c r="J9" s="20"/>
      <c r="K9" s="20"/>
      <c r="M9" s="35"/>
    </row>
    <row r="10" spans="1:13" x14ac:dyDescent="0.3">
      <c r="A10" s="22" t="str">
        <f>IFERROR(REPLACE(INDEX(sheetNames,ROWS($2:10)),1,FIND("]",INDEX(sheetNames,ROWS($2:10))),""),"")</f>
        <v/>
      </c>
      <c r="B10" s="31" t="str">
        <f ca="1">IF($A:$A="","",INDIRECT("'" &amp; SUBSTITUTE(_ix!$A:$A,"'","''") &amp; "'!" &amp; _ix!C$2))</f>
        <v/>
      </c>
      <c r="I10" s="20"/>
      <c r="J10" s="20"/>
      <c r="K10" s="20"/>
      <c r="M10" s="35"/>
    </row>
    <row r="11" spans="1:13" x14ac:dyDescent="0.3">
      <c r="A11" s="22" t="str">
        <f>IFERROR(REPLACE(INDEX(sheetNames,ROWS($2:11)),1,FIND("]",INDEX(sheetNames,ROWS($2:11))),""),"")</f>
        <v/>
      </c>
      <c r="B11" s="31" t="str">
        <f ca="1">IF($A:$A="","",INDIRECT("'" &amp; SUBSTITUTE(_ix!$A:$A,"'","''") &amp; "'!" &amp; _ix!C$2))</f>
        <v/>
      </c>
      <c r="I11" s="20"/>
      <c r="J11" s="20"/>
      <c r="K11" s="20"/>
      <c r="M11" s="35"/>
    </row>
    <row r="12" spans="1:13" x14ac:dyDescent="0.3">
      <c r="A12" s="22" t="str">
        <f>IFERROR(REPLACE(INDEX(sheetNames,ROWS($2:12)),1,FIND("]",INDEX(sheetNames,ROWS($2:12))),""),"")</f>
        <v/>
      </c>
      <c r="B12" s="31" t="str">
        <f ca="1">IF($A:$A="","",INDIRECT("'" &amp; SUBSTITUTE(_ix!$A:$A,"'","''") &amp; "'!" &amp; _ix!C$2))</f>
        <v/>
      </c>
      <c r="I12" s="20"/>
      <c r="J12" s="20"/>
      <c r="K12" s="20"/>
      <c r="M12" s="35"/>
    </row>
    <row r="13" spans="1:13" ht="14.4" customHeight="1" x14ac:dyDescent="0.3">
      <c r="A13" s="22" t="str">
        <f>IFERROR(REPLACE(INDEX(sheetNames,ROWS($2:13)),1,FIND("]",INDEX(sheetNames,ROWS($2:13))),""),"")</f>
        <v/>
      </c>
      <c r="B13" s="31" t="str">
        <f ca="1">IF($A:$A="","",INDIRECT("'" &amp; SUBSTITUTE(_ix!$A:$A,"'","''") &amp; "'!" &amp; _ix!C$2))</f>
        <v/>
      </c>
      <c r="I13" s="20"/>
      <c r="J13" s="20"/>
      <c r="K13" s="20"/>
      <c r="M13" s="35"/>
    </row>
    <row r="14" spans="1:13" x14ac:dyDescent="0.3">
      <c r="A14" s="22" t="str">
        <f>IFERROR(REPLACE(INDEX(sheetNames,ROWS($2:14)),1,FIND("]",INDEX(sheetNames,ROWS($2:14))),""),"")</f>
        <v/>
      </c>
      <c r="B14" s="31" t="str">
        <f ca="1">IF($A:$A="","",INDIRECT("'" &amp; SUBSTITUTE(_ix!$A:$A,"'","''") &amp; "'!" &amp; _ix!C$2))</f>
        <v/>
      </c>
      <c r="F14" s="25"/>
      <c r="I14" s="20"/>
      <c r="J14" s="20"/>
      <c r="K14" s="20"/>
      <c r="M14" s="35"/>
    </row>
    <row r="15" spans="1:13" x14ac:dyDescent="0.3">
      <c r="A15" s="22" t="str">
        <f>IFERROR(REPLACE(INDEX(sheetNames,ROWS($2:15)),1,FIND("]",INDEX(sheetNames,ROWS($2:15))),""),"")</f>
        <v/>
      </c>
      <c r="B15" s="31" t="str">
        <f ca="1">IF($A:$A="","",INDIRECT("'" &amp; SUBSTITUTE(_ix!$A:$A,"'","''") &amp; "'!" &amp; _ix!C$2))</f>
        <v/>
      </c>
    </row>
    <row r="16" spans="1:13" x14ac:dyDescent="0.3">
      <c r="A16" s="22" t="str">
        <f>IFERROR(REPLACE(INDEX(sheetNames,ROWS($2:16)),1,FIND("]",INDEX(sheetNames,ROWS($2:16))),""),"")</f>
        <v/>
      </c>
      <c r="B16" s="31" t="str">
        <f ca="1">IF($A:$A="","",INDIRECT("'" &amp; SUBSTITUTE(_ix!$A:$A,"'","''") &amp; "'!" &amp; _ix!C$2))</f>
        <v/>
      </c>
    </row>
    <row r="17" spans="1:2" x14ac:dyDescent="0.3">
      <c r="A17" s="22" t="str">
        <f>IFERROR(REPLACE(INDEX(sheetNames,ROWS($2:17)),1,FIND("]",INDEX(sheetNames,ROWS($2:17))),""),"")</f>
        <v/>
      </c>
      <c r="B17" s="31" t="str">
        <f ca="1">IF($A:$A="","",INDIRECT("'" &amp; SUBSTITUTE(_ix!$A:$A,"'","''") &amp; "'!" &amp; _ix!C$2))</f>
        <v/>
      </c>
    </row>
    <row r="18" spans="1:2" x14ac:dyDescent="0.3">
      <c r="A18" s="22" t="str">
        <f>IFERROR(REPLACE(INDEX(sheetNames,ROWS($2:18)),1,FIND("]",INDEX(sheetNames,ROWS($2:18))),""),"")</f>
        <v/>
      </c>
      <c r="B18" s="31" t="str">
        <f ca="1">IF($A:$A="","",INDIRECT("'" &amp; SUBSTITUTE(_ix!$A:$A,"'","''") &amp; "'!" &amp; _ix!C$2))</f>
        <v/>
      </c>
    </row>
    <row r="19" spans="1:2" x14ac:dyDescent="0.3">
      <c r="A19" s="22" t="str">
        <f>IFERROR(REPLACE(INDEX(sheetNames,ROWS($2:19)),1,FIND("]",INDEX(sheetNames,ROWS($2:19))),""),"")</f>
        <v/>
      </c>
      <c r="B19" s="31" t="str">
        <f ca="1">IF($A:$A="","",INDIRECT("'" &amp; SUBSTITUTE(_ix!$A:$A,"'","''") &amp; "'!" &amp; _ix!C$2))</f>
        <v/>
      </c>
    </row>
    <row r="20" spans="1:2" x14ac:dyDescent="0.3">
      <c r="A20" s="22" t="str">
        <f>IFERROR(REPLACE(INDEX(sheetNames,ROWS($2:20)),1,FIND("]",INDEX(sheetNames,ROWS($2:20))),""),"")</f>
        <v/>
      </c>
      <c r="B20" s="31" t="str">
        <f ca="1">IF($A:$A="","",INDIRECT("'" &amp; SUBSTITUTE(_ix!$A:$A,"'","''") &amp; "'!" &amp; _ix!C$2))</f>
        <v/>
      </c>
    </row>
    <row r="21" spans="1:2" x14ac:dyDescent="0.3">
      <c r="B21" s="31"/>
    </row>
    <row r="22" spans="1:2" x14ac:dyDescent="0.3">
      <c r="B22" s="31"/>
    </row>
  </sheetData>
  <hyperlinks>
    <hyperlink ref="A2" location="www.powerpage.se_2" display="www.powerpage.se_2" xr:uid="{2BF156EB-A40F-43B6-8A0B-2325833F8F4D}"/>
    <hyperlink ref="A3" location="www.powerpage.se_3" display="www.powerpage.se_3" xr:uid="{E9A733B0-3EB2-4FAE-8204-62894D9827BF}"/>
    <hyperlink ref="A4" location="www.powerpage.se_4" display="www.powerpage.se_4" xr:uid="{1F4EC9BF-D193-480B-855E-484AC0769AFA}"/>
    <hyperlink ref="A5" location="www.powerpage.se_5" display="www.powerpage.se_5" xr:uid="{803B536E-2C92-45D2-A4A9-E8F6AE6CEE71}"/>
    <hyperlink ref="A6" location="www.powerpage.se_6" display="www.powerpage.se_6" xr:uid="{8B9C2416-6CB0-4D25-9EE1-B65D3D0F109E}"/>
    <hyperlink ref="A7" location="www.powerpage.se_7" display="www.powerpage.se_7" xr:uid="{C6319C94-D7ED-44A9-8694-6676B40B4D3B}"/>
    <hyperlink ref="A8" location="www.powerpage.se_8" display="www.powerpage.se_8" xr:uid="{D0496A7C-8B04-44C6-893E-BB4D9AEFF43B}"/>
    <hyperlink ref="A9" location="www.powerpage.se_9" display="www.powerpage.se_9" xr:uid="{F4DACF37-3FA5-49F7-AE9E-4651E15D6393}"/>
    <hyperlink ref="A10" location="www.powerpage.se_10" display="www.powerpage.se_10" xr:uid="{D153C038-34D5-409F-B64A-E96270B0AF0B}"/>
    <hyperlink ref="A11" location="www.powerpage.se_11" display="www.powerpage.se_11" xr:uid="{CF846EAD-FDB2-4B16-85BE-0FC1E6C29464}"/>
    <hyperlink ref="A12" location="www.powerpage.se_12" display="www.powerpage.se_12" xr:uid="{444F3C65-6D93-453F-8D80-DB907924F93F}"/>
    <hyperlink ref="A13" location="www.powerpage.se_13" display="www.powerpage.se_13" xr:uid="{3CDC8407-0300-4070-97A9-E17B30C182EE}"/>
    <hyperlink ref="A14" location="www.powerpage.se_14" display="www.powerpage.se_14" xr:uid="{3F47CC1A-2A70-4CBB-952B-7737342A225F}"/>
    <hyperlink ref="A15" location="www.powerpage.se_14" display="www.powerpage.se_14" xr:uid="{C08BB2F6-DA9C-48E8-996B-C065F8DB5471}"/>
    <hyperlink ref="A16" location="www.powerpage.se_14" display="www.powerpage.se_14" xr:uid="{24E82FB4-AFC7-4920-A51D-9F7D57A42CFC}"/>
    <hyperlink ref="A17" location="www.powerpage.se_14" display="www.powerpage.se_14" xr:uid="{4C489C1F-3950-40FD-B3D8-ADE7919D89B9}"/>
    <hyperlink ref="A18" location="www.powerpage.se_14" display="www.powerpage.se_14" xr:uid="{7D4E08B7-4758-46B1-9CA3-4C5EFCD35E3D}"/>
    <hyperlink ref="A19" location="www.powerpage.se_14" display="www.powerpage.se_14" xr:uid="{7E1DEA9A-F649-42C6-8964-80E16EE77331}"/>
    <hyperlink ref="A20" location="www.powerpage.se_14" display="www.powerpage.se_14" xr:uid="{A9A0AAA1-293C-46E4-8123-5912273ECCDB}"/>
  </hyperlink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openLinkedFiles">
                <anchor moveWithCells="1" sizeWithCells="1">
                  <from>
                    <xdr:col>12</xdr:col>
                    <xdr:colOff>22860</xdr:colOff>
                    <xdr:row>0</xdr:row>
                    <xdr:rowOff>106680</xdr:rowOff>
                  </from>
                  <to>
                    <xdr:col>12</xdr:col>
                    <xdr:colOff>609600</xdr:colOff>
                    <xdr:row>0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2BF9-95C1-4635-959E-6C630BDEA547}">
  <sheetPr codeName="Sheet1">
    <tabColor theme="5" tint="0.39997558519241921"/>
  </sheetPr>
  <dimension ref="A1:E43"/>
  <sheetViews>
    <sheetView workbookViewId="0">
      <selection activeCell="C34" sqref="C34"/>
    </sheetView>
  </sheetViews>
  <sheetFormatPr defaultRowHeight="13.2" outlineLevelRow="1" x14ac:dyDescent="0.25"/>
  <cols>
    <col min="1" max="1" width="16.6640625" style="38" bestFit="1" customWidth="1"/>
    <col min="2" max="2" width="19.109375" bestFit="1" customWidth="1"/>
    <col min="3" max="3" width="75.44140625" bestFit="1" customWidth="1"/>
    <col min="4" max="4" width="19.109375" bestFit="1" customWidth="1"/>
    <col min="5" max="5" width="12.33203125" customWidth="1"/>
  </cols>
  <sheetData>
    <row r="1" spans="1:5" ht="15" thickBot="1" x14ac:dyDescent="0.3">
      <c r="A1" s="39" t="s">
        <v>4</v>
      </c>
    </row>
    <row r="2" spans="1:5" ht="14.4" x14ac:dyDescent="0.25">
      <c r="A2" s="10"/>
      <c r="B2" s="10"/>
      <c r="C2" s="10"/>
      <c r="D2" s="10"/>
      <c r="E2" s="10"/>
    </row>
    <row r="3" spans="1:5" ht="14.4" x14ac:dyDescent="0.25">
      <c r="A3" s="10"/>
      <c r="B3" s="10" t="s">
        <v>5</v>
      </c>
      <c r="C3" s="10" t="s">
        <v>6</v>
      </c>
      <c r="D3" s="10" t="s">
        <v>7</v>
      </c>
      <c r="E3" s="10" t="s">
        <v>6</v>
      </c>
    </row>
    <row r="4" spans="1:5" ht="15" thickBot="1" x14ac:dyDescent="0.3">
      <c r="A4" s="40" t="s">
        <v>8</v>
      </c>
      <c r="B4" s="9" t="str">
        <f>[1]Sheet1!$A$3</f>
        <v>UID</v>
      </c>
      <c r="C4" s="10" t="str">
        <f ca="1">_xlfn.FORMULATEXT(B4)</f>
        <v>=[data_1.xlsx]Sheet1!$A$3</v>
      </c>
      <c r="D4" s="10" t="str" cm="1">
        <f t="array" aca="1" ref="D4" ca="1">Anchor_1</f>
        <v>UID</v>
      </c>
      <c r="E4" s="10" t="str">
        <f ca="1">_xlfn.FORMULATEXT(D4)</f>
        <v>=Anchor_1</v>
      </c>
    </row>
    <row r="5" spans="1:5" ht="15.6" thickTop="1" thickBot="1" x14ac:dyDescent="0.3">
      <c r="A5" s="40" t="s">
        <v>9</v>
      </c>
      <c r="B5" s="9" t="str">
        <f>[2]Sheet1!$A$3</f>
        <v>UID</v>
      </c>
      <c r="C5" s="10" t="str">
        <f ca="1">_xlfn.FORMULATEXT(B5)</f>
        <v>=[data_2.xlsx]Sheet1!$A$3</v>
      </c>
      <c r="D5" s="10" t="str" cm="1">
        <f t="array" aca="1" ref="D5" ca="1">Anchor_2</f>
        <v>UID</v>
      </c>
      <c r="E5" s="10" t="str">
        <f ca="1">_xlfn.FORMULATEXT(D5)</f>
        <v>=Anchor_2</v>
      </c>
    </row>
    <row r="6" spans="1:5" ht="13.8" thickTop="1" x14ac:dyDescent="0.25"/>
    <row r="7" spans="1:5" ht="14.4" x14ac:dyDescent="0.25">
      <c r="A7" s="40" t="s">
        <v>10</v>
      </c>
      <c r="B7" s="7" t="s">
        <v>11</v>
      </c>
    </row>
    <row r="8" spans="1:5" ht="14.4" x14ac:dyDescent="0.25">
      <c r="A8" s="40"/>
      <c r="B8" s="7" t="s">
        <v>12</v>
      </c>
    </row>
    <row r="9" spans="1:5" x14ac:dyDescent="0.25">
      <c r="A9" s="42"/>
      <c r="B9" s="7" t="s">
        <v>13</v>
      </c>
    </row>
    <row r="10" spans="1:5" x14ac:dyDescent="0.25">
      <c r="A10" s="42"/>
      <c r="B10" s="7" t="s">
        <v>14</v>
      </c>
    </row>
    <row r="11" spans="1:5" ht="14.4" x14ac:dyDescent="0.25">
      <c r="A11" s="42"/>
      <c r="B11" s="10" t="s">
        <v>15</v>
      </c>
    </row>
    <row r="12" spans="1:5" x14ac:dyDescent="0.25">
      <c r="A12" s="42"/>
    </row>
    <row r="21" spans="1:3" x14ac:dyDescent="0.25">
      <c r="A21" s="42" t="s">
        <v>16</v>
      </c>
      <c r="B21" s="7" t="s">
        <v>17</v>
      </c>
    </row>
    <row r="22" spans="1:3" x14ac:dyDescent="0.25">
      <c r="B22" s="7" t="s">
        <v>18</v>
      </c>
    </row>
    <row r="23" spans="1:3" x14ac:dyDescent="0.25">
      <c r="B23" s="7" t="s">
        <v>19</v>
      </c>
    </row>
    <row r="25" spans="1:3" hidden="1" outlineLevel="1" x14ac:dyDescent="0.25">
      <c r="A25" s="7" t="s">
        <v>20</v>
      </c>
      <c r="B25" s="7" t="s">
        <v>21</v>
      </c>
      <c r="C25" s="7" t="s">
        <v>22</v>
      </c>
    </row>
    <row r="26" spans="1:3" hidden="1" outlineLevel="1" x14ac:dyDescent="0.25">
      <c r="A26" s="38">
        <v>44844.90625</v>
      </c>
      <c r="B26" s="41" t="s">
        <v>23</v>
      </c>
      <c r="C26" s="7" t="s">
        <v>24</v>
      </c>
    </row>
    <row r="27" spans="1:3" hidden="1" outlineLevel="1" x14ac:dyDescent="0.25">
      <c r="A27" s="38">
        <v>44845.629166666666</v>
      </c>
      <c r="B27" s="41" t="s">
        <v>23</v>
      </c>
      <c r="C27" s="7" t="s">
        <v>25</v>
      </c>
    </row>
    <row r="28" spans="1:3" hidden="1" outlineLevel="1" x14ac:dyDescent="0.25">
      <c r="A28" s="38">
        <v>44845.629166666666</v>
      </c>
      <c r="B28" s="41" t="s">
        <v>23</v>
      </c>
      <c r="C28" s="7" t="s">
        <v>26</v>
      </c>
    </row>
    <row r="29" spans="1:3" hidden="1" outlineLevel="1" x14ac:dyDescent="0.25">
      <c r="A29" s="38">
        <v>44859.666666666664</v>
      </c>
      <c r="B29" s="41" t="s">
        <v>23</v>
      </c>
      <c r="C29" s="7" t="s">
        <v>27</v>
      </c>
    </row>
    <row r="30" spans="1:3" hidden="1" outlineLevel="1" x14ac:dyDescent="0.25">
      <c r="A30" s="38">
        <v>44868</v>
      </c>
      <c r="B30" s="41" t="s">
        <v>23</v>
      </c>
      <c r="C30" s="7" t="s">
        <v>28</v>
      </c>
    </row>
    <row r="31" spans="1:3" hidden="1" outlineLevel="1" x14ac:dyDescent="0.25">
      <c r="A31" s="38">
        <v>44876.34375</v>
      </c>
      <c r="B31" s="41" t="s">
        <v>23</v>
      </c>
      <c r="C31" s="7" t="s">
        <v>29</v>
      </c>
    </row>
    <row r="32" spans="1:3" hidden="1" outlineLevel="1" x14ac:dyDescent="0.25">
      <c r="A32" s="38">
        <v>44893</v>
      </c>
      <c r="B32" s="41" t="s">
        <v>23</v>
      </c>
      <c r="C32" s="7" t="s">
        <v>40</v>
      </c>
    </row>
    <row r="33" spans="1:5" hidden="1" outlineLevel="1" x14ac:dyDescent="0.25">
      <c r="A33" s="38">
        <v>44893.863888888889</v>
      </c>
      <c r="B33" s="41" t="s">
        <v>23</v>
      </c>
      <c r="C33" s="7" t="s">
        <v>41</v>
      </c>
    </row>
    <row r="34" spans="1:5" hidden="1" outlineLevel="1" x14ac:dyDescent="0.25">
      <c r="A34" s="38">
        <v>44928</v>
      </c>
      <c r="B34" s="41" t="s">
        <v>23</v>
      </c>
      <c r="C34" s="7" t="s">
        <v>43</v>
      </c>
    </row>
    <row r="35" spans="1:5" hidden="1" outlineLevel="1" x14ac:dyDescent="0.25">
      <c r="B35" s="41"/>
      <c r="C35" s="7"/>
    </row>
    <row r="36" spans="1:5" hidden="1" outlineLevel="1" x14ac:dyDescent="0.25">
      <c r="B36" s="41"/>
      <c r="C36" s="7"/>
    </row>
    <row r="37" spans="1:5" ht="13.8" hidden="1" outlineLevel="1" thickBot="1" x14ac:dyDescent="0.3">
      <c r="B37" s="41"/>
      <c r="C37" s="7"/>
    </row>
    <row r="38" spans="1:5" ht="15.6" hidden="1" outlineLevel="1" thickTop="1" thickBot="1" x14ac:dyDescent="0.3">
      <c r="D38" s="50" t="str">
        <f>A4 &amp; " → " &amp; A5</f>
        <v>Anchor 1 → Anchor 2</v>
      </c>
      <c r="E38" s="51" t="b">
        <f>Difference!A1=D38</f>
        <v>1</v>
      </c>
    </row>
    <row r="39" spans="1:5" ht="15" hidden="1" outlineLevel="1" thickTop="1" x14ac:dyDescent="0.25">
      <c r="D39" s="50" t="s">
        <v>30</v>
      </c>
    </row>
    <row r="40" spans="1:5" collapsed="1" x14ac:dyDescent="0.25"/>
    <row r="41" spans="1:5" x14ac:dyDescent="0.25">
      <c r="C41" s="7"/>
    </row>
    <row r="42" spans="1:5" x14ac:dyDescent="0.25">
      <c r="A42" s="61" t="s">
        <v>45</v>
      </c>
      <c r="B42" s="61" t="s">
        <v>23</v>
      </c>
    </row>
    <row r="43" spans="1:5" x14ac:dyDescent="0.25">
      <c r="B43" s="61" t="s">
        <v>44</v>
      </c>
      <c r="C43" s="7"/>
    </row>
  </sheetData>
  <hyperlinks>
    <hyperlink ref="B26" r:id="rId1" xr:uid="{B281A4BF-8BC3-4550-9C76-0664B4A2A036}"/>
    <hyperlink ref="B27" r:id="rId2" xr:uid="{FEF3253E-8817-492F-9D7E-307013BEF6BA}"/>
    <hyperlink ref="B29" r:id="rId3" xr:uid="{5F632C4A-9DB4-43A0-9469-2573D956FBE0}"/>
    <hyperlink ref="B28" r:id="rId4" xr:uid="{24A0D127-78E1-4988-AC3E-942528351438}"/>
    <hyperlink ref="B30" r:id="rId5" xr:uid="{44ACEF59-AF3E-443E-BA38-9A297E08DA17}"/>
    <hyperlink ref="B31" r:id="rId6" xr:uid="{307A2658-B29E-4A4F-9D74-A9A26A1A91BA}"/>
    <hyperlink ref="B32" r:id="rId7" xr:uid="{34B74DD2-DC8A-42F2-B357-1561CF5A30FD}"/>
    <hyperlink ref="B33" r:id="rId8" xr:uid="{9511259F-ED90-489C-B2FD-E8A36DB7B963}"/>
    <hyperlink ref="B34" r:id="rId9" xr:uid="{AA79C836-4932-4DE5-98C2-0A71C04ED3EB}"/>
  </hyperlinks>
  <pageMargins left="0.7" right="0.7" top="0.75" bottom="0.75" header="0.3" footer="0.3"/>
  <pageSetup paperSize="9"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E30C-398B-446E-9D52-67FC082007C7}">
  <sheetPr codeName="Sheet2">
    <tabColor theme="1" tint="0.499984740745262"/>
  </sheetPr>
  <dimension ref="A1:J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3.2" x14ac:dyDescent="0.25"/>
  <cols>
    <col min="1" max="1" width="26.88671875" customWidth="1"/>
    <col min="2" max="2" width="20.6640625" customWidth="1"/>
  </cols>
  <sheetData>
    <row r="1" spans="1:10" ht="14.4" x14ac:dyDescent="0.25">
      <c r="A1" s="7" t="s">
        <v>31</v>
      </c>
      <c r="C1" s="45" t="s">
        <v>32</v>
      </c>
      <c r="D1" s="46"/>
      <c r="F1" s="7" t="s">
        <v>33</v>
      </c>
      <c r="G1" s="46"/>
      <c r="I1" s="45" t="s">
        <v>34</v>
      </c>
      <c r="J1" s="59">
        <f>Max_No_of_Cols</f>
        <v>4711</v>
      </c>
    </row>
    <row r="3" spans="1:10" ht="14.4" x14ac:dyDescent="0.25">
      <c r="A3" s="8" t="str" cm="1">
        <f t="array" aca="1" ref="A3:D3" ca="1">_xlfn.TAKE(Anchor_1:endRight(Anchor_1),,Max_No_of_Cols)</f>
        <v>UID</v>
      </c>
      <c r="B3" t="str">
        <f ca="1"/>
        <v>MATNR</v>
      </c>
      <c r="C3" t="str">
        <f ca="1"/>
        <v>Global Trade Item No</v>
      </c>
      <c r="D3" t="str">
        <f ca="1"/>
        <v>International Art No</v>
      </c>
    </row>
    <row r="4" spans="1:10" ht="14.4" x14ac:dyDescent="0.25">
      <c r="A4" s="8" t="str" cm="1">
        <f t="array" aca="1" ref="A4:D8" ca="1">_xlfn.LET(_xlpm.input,_xlfn.DROP(Anchor_1:endDown(Anchor_1):endRight(Anchor_1),1),
_xlpm.inputCol1,IFERROR(INDEX(_xlpm.input,,1),"¤"),
_xlpm.output,_xlfn._xlws.FILTER(_xlpm.input,((LEN(_xlpm.inputCol1)&gt;D1)+(D1=0))*((RIGHT(_xlpm.inputCol1,LEN(G1))=G1)+(G1=0))),
_xlpm.result,_xlfn.UNIQUE(_xlpm.output),
_xlfn.TAKE(_xlpm.result,,Max_No_of_Cols)
)</f>
        <v>1</v>
      </c>
      <c r="B4">
        <f ca="1"/>
        <v>1</v>
      </c>
      <c r="C4" t="str">
        <f ca="1"/>
        <v>a</v>
      </c>
      <c r="D4">
        <f ca="1"/>
        <v>0</v>
      </c>
    </row>
    <row r="5" spans="1:10" x14ac:dyDescent="0.25">
      <c r="A5" t="str">
        <f ca="1"/>
        <v>2</v>
      </c>
      <c r="B5">
        <f ca="1"/>
        <v>2</v>
      </c>
      <c r="C5" t="str">
        <f ca="1"/>
        <v>b</v>
      </c>
      <c r="D5">
        <f ca="1"/>
        <v>1</v>
      </c>
    </row>
    <row r="6" spans="1:10" x14ac:dyDescent="0.25">
      <c r="A6" t="str">
        <f ca="1"/>
        <v>3</v>
      </c>
      <c r="B6">
        <f ca="1"/>
        <v>3</v>
      </c>
      <c r="C6" t="str">
        <f ca="1"/>
        <v>c</v>
      </c>
      <c r="D6">
        <f ca="1"/>
        <v>2</v>
      </c>
    </row>
    <row r="7" spans="1:10" x14ac:dyDescent="0.25">
      <c r="A7" t="str">
        <f ca="1"/>
        <v>4</v>
      </c>
      <c r="B7">
        <f ca="1"/>
        <v>4</v>
      </c>
      <c r="C7" t="str">
        <f ca="1"/>
        <v>d</v>
      </c>
      <c r="D7">
        <f ca="1"/>
        <v>2</v>
      </c>
    </row>
    <row r="8" spans="1:10" x14ac:dyDescent="0.25">
      <c r="A8" t="str">
        <f ca="1"/>
        <v>5</v>
      </c>
      <c r="B8">
        <f ca="1"/>
        <v>5</v>
      </c>
      <c r="C8" t="str">
        <f ca="1"/>
        <v>e</v>
      </c>
      <c r="D8">
        <f ca="1"/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4BE6-28E5-4DAD-BD08-1BFFAABACC61}">
  <sheetPr codeName="Sheet3">
    <tabColor theme="1" tint="0.499984740745262"/>
  </sheetPr>
  <dimension ref="A1:D8"/>
  <sheetViews>
    <sheetView workbookViewId="0">
      <selection activeCell="A4" sqref="A4"/>
    </sheetView>
  </sheetViews>
  <sheetFormatPr defaultRowHeight="13.2" x14ac:dyDescent="0.25"/>
  <cols>
    <col min="1" max="1" width="26.88671875" customWidth="1"/>
    <col min="2" max="2" width="20.6640625" customWidth="1"/>
  </cols>
  <sheetData>
    <row r="1" spans="1:4" x14ac:dyDescent="0.25">
      <c r="A1" s="7" t="s">
        <v>31</v>
      </c>
    </row>
    <row r="3" spans="1:4" ht="14.4" x14ac:dyDescent="0.25">
      <c r="A3" s="8" t="str" cm="1">
        <f t="array" aca="1" ref="A3:D3" ca="1">_xlfn.TAKE(Anchor_2:OFFSET(endRight(Anchor_2),NoOfHeaderRows-1,),,Max_No_of_Cols)</f>
        <v>UID</v>
      </c>
      <c r="B3" t="str">
        <f ca="1"/>
        <v>Material</v>
      </c>
      <c r="C3" t="str">
        <f ca="1"/>
        <v>GTIN</v>
      </c>
      <c r="D3" t="str">
        <f ca="1"/>
        <v>International Art No</v>
      </c>
    </row>
    <row r="4" spans="1:4" ht="14.4" x14ac:dyDescent="0.25">
      <c r="A4" s="8" t="str" cm="1">
        <f t="array" aca="1" ref="A4:D8" ca="1">_xlfn.LET(_xlpm.input,INDEX(_xlfn.ANCHORARRAY(data_1_anchor),,1),
          _xlpm.outputLookup,Anchor_2:endDown(Anchor_2),
          _xlpm.outputRange,_xlpm.outputLookup:endRight(Anchor_2),
_xlpm.inputRows,_xlfn.XMATCH(_xlpm.input,_xlpm.outputLookup),
_xlpm.result,INDEX(_xlpm.outputRange,_xlpm.inputRows,_xlfn.SEQUENCE(,COLUMNS(_xlpm.outputRange))),
_xlfn.TAKE(_xlpm.result,,Max_No_of_Cols)
)</f>
        <v>1</v>
      </c>
      <c r="B4">
        <f ca="1"/>
        <v>1</v>
      </c>
      <c r="C4" t="str">
        <f ca="1"/>
        <v>alfa</v>
      </c>
      <c r="D4">
        <f ca="1"/>
        <v>0</v>
      </c>
    </row>
    <row r="5" spans="1:4" x14ac:dyDescent="0.25">
      <c r="A5" t="str">
        <f ca="1"/>
        <v>2</v>
      </c>
      <c r="B5">
        <f ca="1"/>
        <v>2</v>
      </c>
      <c r="C5" t="str">
        <f ca="1"/>
        <v>i</v>
      </c>
      <c r="D5">
        <f ca="1"/>
        <v>0</v>
      </c>
    </row>
    <row r="6" spans="1:4" x14ac:dyDescent="0.25">
      <c r="A6" t="str">
        <f ca="1"/>
        <v>3</v>
      </c>
      <c r="B6">
        <f ca="1"/>
        <v>3</v>
      </c>
      <c r="C6" t="str">
        <f ca="1"/>
        <v>c</v>
      </c>
      <c r="D6">
        <f ca="1"/>
        <v>1</v>
      </c>
    </row>
    <row r="7" spans="1:4" x14ac:dyDescent="0.25">
      <c r="A7" t="str">
        <f ca="1"/>
        <v>4</v>
      </c>
      <c r="B7">
        <f ca="1"/>
        <v>4</v>
      </c>
      <c r="C7" t="str">
        <f ca="1"/>
        <v>d</v>
      </c>
      <c r="D7">
        <f ca="1"/>
        <v>2</v>
      </c>
    </row>
    <row r="8" spans="1:4" x14ac:dyDescent="0.25">
      <c r="A8" t="str">
        <f ca="1"/>
        <v>5</v>
      </c>
      <c r="B8">
        <f ca="1"/>
        <v>5</v>
      </c>
      <c r="C8" t="str">
        <f ca="1"/>
        <v>e</v>
      </c>
      <c r="D8">
        <f ca="1"/>
        <v>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BEC5-DBDA-4CD8-BBFE-B5576307DABF}">
  <sheetPr codeName="Sheet5">
    <tabColor rgb="FFC6EFCE"/>
  </sheetPr>
  <dimension ref="A1:E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RowHeight="13.2" x14ac:dyDescent="0.25"/>
  <cols>
    <col min="1" max="1" width="24.109375" customWidth="1"/>
    <col min="2" max="2" width="10.6640625" customWidth="1"/>
    <col min="6" max="8" width="8.88671875" customWidth="1"/>
    <col min="10" max="11" width="8.88671875" customWidth="1"/>
  </cols>
  <sheetData>
    <row r="1" spans="1:5" ht="15" thickBot="1" x14ac:dyDescent="0.3">
      <c r="A1" s="11" t="s">
        <v>35</v>
      </c>
      <c r="B1" s="12" t="str">
        <f ca="1">MAX(ROWS(_xlfn.ANCHORARRAY(A4)),0) &amp; " (" &amp; ROWS(_xlfn.ANCHORARRAY(λ!B3)) &amp; ") excl header"</f>
        <v>2 (5) excl header</v>
      </c>
      <c r="C1" s="48">
        <f ca="1">(_xlfn.TEXTBEFORE(B1," "))/(_xlfn.TEXTBEFORE(_xlfn.TEXTAFTER(B1,"("),")"))</f>
        <v>0.4</v>
      </c>
      <c r="D1" s="10" t="s">
        <v>36</v>
      </c>
      <c r="E1" s="47"/>
    </row>
    <row r="2" spans="1:5" ht="15" hidden="1" thickBot="1" x14ac:dyDescent="0.3">
      <c r="A2" s="11"/>
      <c r="B2" s="12"/>
      <c r="C2" s="48"/>
      <c r="D2" s="10"/>
      <c r="E2" s="47"/>
    </row>
    <row r="3" spans="1:5" s="5" customFormat="1" ht="111" customHeight="1" x14ac:dyDescent="0.25">
      <c r="A3" s="6" t="str" cm="1">
        <f t="array" aca="1" ref="A3:D3" ca="1">_xlfn.ANCHORARRAY(data_1_headerAnchor)</f>
        <v>UID</v>
      </c>
      <c r="B3" s="5" t="str">
        <f ca="1"/>
        <v>MATNR</v>
      </c>
      <c r="C3" s="44" t="str">
        <f ca="1"/>
        <v>Global Trade Item No</v>
      </c>
      <c r="D3" s="5" t="str">
        <f ca="1"/>
        <v>International Art No</v>
      </c>
    </row>
    <row r="4" spans="1:5" ht="14.4" x14ac:dyDescent="0.25">
      <c r="A4" s="8" t="str" cm="1">
        <f t="array" aca="1" ref="A4:D5" ca="1">_xlfn._xlws.FILTER(_xlfn.ANCHORARRAY(data_1!A4),_xlfn.ANCHORARRAY(λ!A3)=0)</f>
        <v>4</v>
      </c>
      <c r="B4">
        <f ca="1"/>
        <v>4</v>
      </c>
      <c r="C4" t="str">
        <f ca="1"/>
        <v>d</v>
      </c>
      <c r="D4">
        <f ca="1"/>
        <v>2</v>
      </c>
    </row>
    <row r="5" spans="1:5" x14ac:dyDescent="0.25">
      <c r="A5" t="str">
        <f ca="1"/>
        <v>5</v>
      </c>
      <c r="B5">
        <f ca="1"/>
        <v>5</v>
      </c>
      <c r="C5" t="str">
        <f ca="1"/>
        <v>e</v>
      </c>
      <c r="D5">
        <f ca="1"/>
        <v>0</v>
      </c>
    </row>
  </sheetData>
  <autoFilter ref="A3:B4209" xr:uid="{DEAE84BA-E655-4E4A-BF19-0E29732AD10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84BA-E655-4E4A-BF19-0E29732AD109}">
  <sheetPr codeName="Sheet6">
    <tabColor rgb="FFFFC7CE"/>
    <outlinePr showOutlineSymbols="0"/>
  </sheetPr>
  <dimension ref="A1:AR47"/>
  <sheetViews>
    <sheetView tabSelected="1" showOutlineSymbols="0" zoomScaleNormal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defaultRowHeight="13.2" outlineLevelCol="1" x14ac:dyDescent="0.25"/>
  <cols>
    <col min="1" max="1" width="34.109375" customWidth="1"/>
    <col min="2" max="2" width="9.109375" customWidth="1"/>
    <col min="3" max="3" width="11.88671875" bestFit="1" customWidth="1"/>
    <col min="4" max="4" width="11.109375" customWidth="1" outlineLevel="1"/>
    <col min="5" max="5" width="9.109375" customWidth="1" outlineLevel="1"/>
    <col min="6" max="6" width="13.109375" customWidth="1" outlineLevel="1"/>
    <col min="7" max="10" width="9.109375" customWidth="1" outlineLevel="1"/>
    <col min="11" max="11" width="11.5546875" bestFit="1" customWidth="1" outlineLevel="1"/>
    <col min="12" max="13" width="9.109375" customWidth="1" outlineLevel="1"/>
    <col min="14" max="15" width="9.109375" customWidth="1"/>
    <col min="16" max="16" width="17.44140625" bestFit="1" customWidth="1"/>
    <col min="17" max="17" width="0" hidden="1" customWidth="1"/>
    <col min="18" max="32" width="11.33203125" style="56" hidden="1" customWidth="1"/>
  </cols>
  <sheetData>
    <row r="1" spans="1:44" ht="15" thickBot="1" x14ac:dyDescent="0.35">
      <c r="A1" s="53" t="s">
        <v>37</v>
      </c>
      <c r="B1" s="54" t="str">
        <f ca="1">_xlfn.LET(_xlpm.result,MAX(ROWS(_xlfn.ANCHORARRAY(A4)),0) &amp; " (" &amp; ROWS(_xlfn.ANCHORARRAY(baseIDs)) &amp; ")",
_xlpm.percentage,TEXT(_xlfn.TEXTBEFORE(_xlpm.result," ")/(_xlfn.TEXTBEFORE(_xlfn.TEXTAFTER(_xlpm.result,"("),")")),"0,0%\ Δ"),
_xlpm.newresult,_xlpm.result &amp; " → " &amp; _xlpm.percentage,
_xlpm.newresult
)</f>
        <v>3 (5) → 60,0% Δ</v>
      </c>
      <c r="C1" s="10"/>
      <c r="D1" s="52" t="str" cm="1">
        <f t="array" aca="1" ref="D1" ca="1">Anchor_1 &amp; " → " &amp; Anchor_2</f>
        <v>UID → UID</v>
      </c>
      <c r="N1" s="45" t="s">
        <v>38</v>
      </c>
      <c r="O1" s="46"/>
      <c r="AH1" t="s">
        <v>42</v>
      </c>
    </row>
    <row r="2" spans="1:44" s="49" customFormat="1" ht="15.6" thickTop="1" thickBot="1" x14ac:dyDescent="0.25">
      <c r="A2" s="11" t="s">
        <v>39</v>
      </c>
      <c r="B2" s="49" t="str" cm="1">
        <f t="array" aca="1" ref="B2:C2" ca="1">_xlfn.MAKEARRAY(1,COLUMNS(_xlfn.ANCHORARRAY(A4))-1,_xlfn.LAMBDA(_xlpm.row,_xlpm.col,
_xlfn.LET(_xlpm.range,INDEX(_xlfn.ANCHORARRAY($A4),0,_xlpm.col+1),
_xlpm.data,_xlfn.DROP(_xlpm.range,NoOfHeaderRows),
_xlpm.notEmpty,ROWS(_xlfn._xlws.FILTER(_xlpm.data,LEN(_xlpm.data)&gt;0)),
_xlpm.totalNoOfRows,ROWS(_xlfn.ANCHORARRAY(baseIDs))-NoOfHeaderRows,
_xlpm.rows_str,_xlpm.notEmpty,
_xlpm.percentage,_xlpm.notEmpty/_xlpm.totalNoOfRows,
_xlpm.rows_str &amp; " → " &amp; TEXT(_xlpm.percentage,"0,0%")
)))</f>
        <v>1 → 25,0%</v>
      </c>
      <c r="C2" s="49" t="str">
        <f ca="1"/>
        <v>2 → 50,0%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44" s="5" customFormat="1" ht="111" customHeight="1" x14ac:dyDescent="0.2">
      <c r="A3" s="55" t="str" cm="1">
        <f t="array" aca="1" ref="A3:C3" ca="1">_xlfn.LET(_xlpm.data,_xlfn.ANCHORARRAY(λ!C1),
          _xlpm.leadingCols,1,
_xlpm.cols,_xlfn.SEQUENCE(COLUMNS(_xlpm.data),,1+_xlpm.leadingCols),
_xlpm.dataCols,_xlfn.HSTACK(_xlfn.SEQUENCE(,_xlpm.leadingCols),TRANSPOSE(_xlfn._xlws.FILTER(_xlpm.cols,TRANSPOSE(_xlpm.data)&gt;0))),
_xlpm.allData,_xlfn.ANCHORARRAY(λ!B2),
_xlpm.output,INDEX(_xlpm.allData,_xlfn.SEQUENCE(ROWS(_xlpm.allData)),_xlpm.dataCols),
_xlpm.output
)</f>
        <v>UID</v>
      </c>
      <c r="B3" s="5" t="str">
        <f ca="1"/>
        <v>Global Trade Item No -&gt; GTIN</v>
      </c>
      <c r="C3" s="5" t="str">
        <f ca="1"/>
        <v>International Art No</v>
      </c>
      <c r="F3" s="43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F3" s="58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1:44" ht="14.4" x14ac:dyDescent="0.3">
      <c r="A4" s="60" t="str" cm="1">
        <f t="array" aca="1" ref="A4:C6" ca="1">_xlfn.LET(_xlpm.data,_xlfn.ANCHORARRAY(λ!C1),
          _xlpm.leadingCols,1,
_xlpm.cols,_xlfn.SEQUENCE(COLUMNS(_xlpm.data),,1+_xlpm.leadingCols),
_xlpm.dataCols,_xlfn.HSTACK(_xlfn.SEQUENCE(,_xlpm.leadingCols),TRANSPOSE(_xlfn._xlws.FILTER(_xlpm.cols,TRANSPOSE(_xlpm.data)&gt;0))),
_xlpm.allData,_xlfn._xlws.FILTER(_xlfn.ANCHORARRAY(baseIDs):_xlfn.ANCHORARRAY(λ!C3),_xlfn.ANCHORARRAY(λ!A3)&gt;0),
_xlpm.output,INDEX(_xlpm.allData,_xlfn.SEQUENCE(ROWS(_xlpm.allData)),_xlpm.dataCols),
_xlpm.output
)</f>
        <v>1</v>
      </c>
      <c r="B4" t="str">
        <f ca="1"/>
        <v>a -&gt; alfa</v>
      </c>
      <c r="C4" t="str">
        <f ca="1"/>
        <v/>
      </c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1:44" x14ac:dyDescent="0.2">
      <c r="A5" t="str">
        <f ca="1"/>
        <v>2</v>
      </c>
      <c r="B5" t="str">
        <f ca="1"/>
        <v>b -&gt; i</v>
      </c>
      <c r="C5" t="str">
        <f ca="1"/>
        <v>1 -&gt; 0</v>
      </c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44" x14ac:dyDescent="0.2">
      <c r="A6" t="str">
        <f ca="1"/>
        <v>3</v>
      </c>
      <c r="B6" t="str">
        <f ca="1"/>
        <v/>
      </c>
      <c r="C6" t="str">
        <f ca="1"/>
        <v>2 -&gt; 1</v>
      </c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</row>
    <row r="7" spans="1:44" x14ac:dyDescent="0.2"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</row>
    <row r="8" spans="1:44" x14ac:dyDescent="0.2"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</row>
    <row r="9" spans="1:44" x14ac:dyDescent="0.2"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</row>
    <row r="10" spans="1:44" x14ac:dyDescent="0.25">
      <c r="AM10" s="56"/>
    </row>
    <row r="11" spans="1:44" x14ac:dyDescent="0.25">
      <c r="AM11" s="56"/>
    </row>
    <row r="12" spans="1:44" x14ac:dyDescent="0.25">
      <c r="AM12" s="56"/>
    </row>
    <row r="13" spans="1:44" x14ac:dyDescent="0.25">
      <c r="AM13" s="56"/>
    </row>
    <row r="14" spans="1:44" x14ac:dyDescent="0.25">
      <c r="AM14" s="56"/>
    </row>
    <row r="26" spans="3:36" x14ac:dyDescent="0.25">
      <c r="AJ26" s="12"/>
    </row>
    <row r="31" spans="3:36" x14ac:dyDescent="0.25">
      <c r="C31" s="7"/>
    </row>
    <row r="35" spans="36:36" x14ac:dyDescent="0.25">
      <c r="AJ35" s="12"/>
    </row>
    <row r="45" spans="36:36" x14ac:dyDescent="0.25">
      <c r="AJ45" s="12"/>
    </row>
    <row r="47" spans="36:36" x14ac:dyDescent="0.25">
      <c r="AJ47" s="12"/>
    </row>
  </sheetData>
  <autoFilter ref="A3:AG1184" xr:uid="{DEAE84BA-E655-4E4A-BF19-0E29732AD109}"/>
  <dataValidations count="2">
    <dataValidation type="list" allowBlank="1" showInputMessage="1" showErrorMessage="1" sqref="A1" xr:uid="{44518FDC-B980-4842-9484-18E7549BC714}">
      <formula1>anchorOrderSelection</formula1>
    </dataValidation>
    <dataValidation type="whole" operator="greaterThan" allowBlank="1" showInputMessage="1" showErrorMessage="1" sqref="O1" xr:uid="{76202CE5-A089-403D-8A9E-1871B98AE30A}">
      <formula1>0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BEFE-CB95-42ED-9395-C9F8EECF6E88}">
  <sheetPr codeName="Sheet4">
    <tabColor theme="1"/>
  </sheetPr>
  <dimension ref="A1:E7"/>
  <sheetViews>
    <sheetView workbookViewId="0">
      <pane xSplit="2" ySplit="2" topLeftCell="C3" activePane="bottomRight" state="frozen"/>
      <selection pane="topRight" activeCell="C5" sqref="C5"/>
      <selection pane="bottomLeft" activeCell="C5" sqref="C5"/>
      <selection pane="bottomRight" activeCell="B2" sqref="B2"/>
    </sheetView>
  </sheetViews>
  <sheetFormatPr defaultColWidth="8.88671875" defaultRowHeight="14.4" x14ac:dyDescent="0.3"/>
  <cols>
    <col min="1" max="1" width="8.88671875" style="3"/>
    <col min="2" max="2" width="37.44140625" style="1" bestFit="1" customWidth="1"/>
    <col min="3" max="3" width="19" style="1" bestFit="1" customWidth="1"/>
    <col min="4" max="4" width="27.6640625" style="1" bestFit="1" customWidth="1"/>
    <col min="5" max="5" width="46.33203125" style="1" customWidth="1"/>
    <col min="6" max="6" width="10.109375" style="1" bestFit="1" customWidth="1"/>
    <col min="7" max="16384" width="8.88671875" style="1"/>
  </cols>
  <sheetData>
    <row r="1" spans="1:5" s="3" customFormat="1" ht="15" thickBot="1" x14ac:dyDescent="0.35">
      <c r="A1" s="37" t="s">
        <v>0</v>
      </c>
      <c r="C1" s="4" cm="1">
        <f t="array" aca="1" ref="C1:E1" ca="1">_xlfn.MAKEARRAY(,COLUMNS(_xlfn.ANCHORARRAY(C3)),_xlfn.LAMBDA(_xlpm.row,_xlpm.col,SUM(--(LEN(INDEX(_xlfn.ANCHORARRAY(C3),_xlfn.SEQUENCE(ROWS(_xlfn.ANCHORARRAY(C3))-1,,2),_xlpm.col))&gt;0))))</f>
        <v>0</v>
      </c>
      <c r="D1" s="3">
        <f ca="1"/>
        <v>1</v>
      </c>
      <c r="E1" s="3">
        <f ca="1"/>
        <v>2</v>
      </c>
    </row>
    <row r="2" spans="1:5" x14ac:dyDescent="0.3">
      <c r="B2" s="4" t="str" cm="1">
        <f t="array" aca="1" ref="B2:E2" ca="1">_xlfn.LET(
_xlpm.range_1,_xlfn.ANCHORARRAY(data_1_headerAnchor),
_xlpm.range_2,_xlfn.ANCHORARRAY(data_2_headerAnchor),
_xlpm.discrepencies,--(_xlpm.range_1&lt;&gt;_xlpm.range_2),
_xlpm.result,IF(_xlpm.discrepencies,_xlpm.range_1 &amp; " -&gt; " &amp; _xlpm.range_2,_xlpm.range_1),
_xlpm.output,IFERROR(_xlpm.result,"#n/a"),
_xlpm.output
)</f>
        <v>UID</v>
      </c>
      <c r="C2" s="1" t="str">
        <f ca="1"/>
        <v>MATNR -&gt; Material</v>
      </c>
      <c r="D2" s="1" t="str">
        <f ca="1"/>
        <v>Global Trade Item No -&gt; GTIN</v>
      </c>
      <c r="E2" s="1" t="str">
        <f ca="1"/>
        <v>International Art No</v>
      </c>
    </row>
    <row r="3" spans="1:5" x14ac:dyDescent="0.3">
      <c r="A3" s="4" cm="1">
        <f t="array" aca="1" ref="A3:A7" ca="1">_xlfn.MAKEARRAY(ROWS(_xlfn.ANCHORARRAY(C3)),,_xlfn.LAMBDA(_xlpm.row,_xlpm.col,SUM(--(LEN(INDEX(_xlfn.ANCHORARRAY(C3),_xlpm.row,))&gt;0))))</f>
        <v>1</v>
      </c>
      <c r="B3" s="2" t="str" cm="1">
        <f t="array" aca="1" ref="B3:B7" ca="1">INDEX(_xlfn.ANCHORARRAY(data_1_anchor),,1)</f>
        <v>1</v>
      </c>
      <c r="C3" s="2" t="str" cm="1">
        <f t="array" aca="1" ref="C3:E7" ca="1">_xlfn.LET(
_xlpm.range_1,_xlfn.DROP(_xlfn.ANCHORARRAY(data_1_anchor),,1),
_xlpm.range_2,_xlfn.DROP(_xlfn.ANCHORARRAY(data_2_anchor),,1),
_xlpm.discrepencies,--(_xlpm.range_1&lt;&gt;_xlpm.range_2),
_xlpm.result,IF(_xlpm.discrepencies,_xlpm.range_1 &amp; " -&gt; " &amp; _xlpm.range_2,""),
_xlpm.output,IFERROR(_xlpm.result,"#n/a"),
_xlpm.output
)</f>
        <v/>
      </c>
      <c r="D3" s="1" t="str">
        <f ca="1"/>
        <v>a -&gt; alfa</v>
      </c>
      <c r="E3" s="1" t="str">
        <f ca="1"/>
        <v/>
      </c>
    </row>
    <row r="4" spans="1:5" x14ac:dyDescent="0.3">
      <c r="A4" s="3">
        <f ca="1"/>
        <v>2</v>
      </c>
      <c r="B4" s="1" t="str">
        <f ca="1"/>
        <v>2</v>
      </c>
      <c r="C4" s="1" t="str">
        <f ca="1"/>
        <v/>
      </c>
      <c r="D4" s="1" t="str">
        <f ca="1"/>
        <v>b -&gt; i</v>
      </c>
      <c r="E4" s="1" t="str">
        <f ca="1"/>
        <v>1 -&gt; 0</v>
      </c>
    </row>
    <row r="5" spans="1:5" x14ac:dyDescent="0.3">
      <c r="A5" s="3">
        <f ca="1"/>
        <v>1</v>
      </c>
      <c r="B5" s="1" t="str">
        <f ca="1"/>
        <v>3</v>
      </c>
      <c r="C5" s="1" t="str">
        <f ca="1"/>
        <v/>
      </c>
      <c r="D5" s="1" t="str">
        <f ca="1"/>
        <v/>
      </c>
      <c r="E5" s="1" t="str">
        <f ca="1"/>
        <v>2 -&gt; 1</v>
      </c>
    </row>
    <row r="6" spans="1:5" x14ac:dyDescent="0.3">
      <c r="A6" s="3">
        <f ca="1"/>
        <v>0</v>
      </c>
      <c r="B6" s="1" t="str">
        <f ca="1"/>
        <v>4</v>
      </c>
      <c r="C6" s="1" t="str">
        <f ca="1"/>
        <v/>
      </c>
      <c r="D6" s="1" t="str">
        <f ca="1"/>
        <v/>
      </c>
      <c r="E6" s="1" t="str">
        <f ca="1"/>
        <v/>
      </c>
    </row>
    <row r="7" spans="1:5" x14ac:dyDescent="0.3">
      <c r="A7" s="3">
        <f ca="1"/>
        <v>0</v>
      </c>
      <c r="B7" s="1" t="str">
        <f ca="1"/>
        <v>5</v>
      </c>
      <c r="C7" s="1" t="str">
        <f ca="1"/>
        <v/>
      </c>
      <c r="D7" s="1" t="str">
        <f ca="1"/>
        <v/>
      </c>
      <c r="E7" s="1" t="str">
        <f ca="1"/>
        <v/>
      </c>
    </row>
  </sheetData>
  <autoFilter ref="A2:M2724" xr:uid="{2AE2BEFE-CB95-42ED-9395-C9F8EECF6E88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0DD4B85D719B45999CFD26DFC9A6DA" ma:contentTypeVersion="21" ma:contentTypeDescription="Skapa ett nytt dokument." ma:contentTypeScope="" ma:versionID="60c63b5037037f659c8eb81f111f6f37">
  <xsd:schema xmlns:xsd="http://www.w3.org/2001/XMLSchema" xmlns:xs="http://www.w3.org/2001/XMLSchema" xmlns:p="http://schemas.microsoft.com/office/2006/metadata/properties" xmlns:ns2="43cc714c-5b89-42b3-9710-70b593bb1449" xmlns:ns3="01961911-1ef4-47b1-a928-4e63ac181b32" targetNamespace="http://schemas.microsoft.com/office/2006/metadata/properties" ma:root="true" ma:fieldsID="43a0894c5f2302069367135d9ba325e0" ns2:_="" ns3:_="">
    <xsd:import namespace="43cc714c-5b89-42b3-9710-70b593bb1449"/>
    <xsd:import namespace="01961911-1ef4-47b1-a928-4e63ac181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c714c-5b89-42b3-9710-70b593bb1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9d3e2727-5a73-4027-85f9-139e6b878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61911-1ef4-47b1-a928-4e63ac181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9baa480-cbf0-43e9-b802-cc952e5aa496}" ma:internalName="TaxCatchAll" ma:showField="CatchAllData" ma:web="01961911-1ef4-47b1-a928-4e63ac181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961911-1ef4-47b1-a928-4e63ac181b32" xsi:nil="true"/>
    <lcf76f155ced4ddcb4097134ff3c332f xmlns="43cc714c-5b89-42b3-9710-70b593bb1449">
      <Terms xmlns="http://schemas.microsoft.com/office/infopath/2007/PartnerControls"/>
    </lcf76f155ced4ddcb4097134ff3c332f>
    <_Flow_SignoffStatus xmlns="43cc714c-5b89-42b3-9710-70b593bb14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6E16A-4A95-415B-980A-3A5B67D73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cc714c-5b89-42b3-9710-70b593bb1449"/>
    <ds:schemaRef ds:uri="01961911-1ef4-47b1-a928-4e63ac181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E518E-C917-4A15-B693-9F9ABB5F11A5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43cc714c-5b89-42b3-9710-70b593bb1449"/>
    <ds:schemaRef ds:uri="01961911-1ef4-47b1-a928-4e63ac181b32"/>
  </ds:schemaRefs>
</ds:datastoreItem>
</file>

<file path=customXml/itemProps3.xml><?xml version="1.0" encoding="utf-8"?>
<ds:datastoreItem xmlns:ds="http://schemas.openxmlformats.org/officeDocument/2006/customXml" ds:itemID="{3D67843D-E636-4D4E-848E-FD3B9982C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_ix</vt:lpstr>
      <vt:lpstr>_prefs</vt:lpstr>
      <vt:lpstr>data_1</vt:lpstr>
      <vt:lpstr>data_2</vt:lpstr>
      <vt:lpstr>Equal</vt:lpstr>
      <vt:lpstr>Difference</vt:lpstr>
      <vt:lpstr>λ</vt:lpstr>
      <vt:lpstr>Anchor_1_→_Anchor_2</vt:lpstr>
      <vt:lpstr>anchorOrderSelection</vt:lpstr>
      <vt:lpstr>baseIDs</vt:lpstr>
      <vt:lpstr>data_1_anchor</vt:lpstr>
      <vt:lpstr>data_1_headerAnchor</vt:lpstr>
      <vt:lpstr>data_2_anchor</vt:lpstr>
      <vt:lpstr>data_2_headerAnchor</vt:lpstr>
      <vt:lpstr>linkedFiles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Bo Sinander</cp:lastModifiedBy>
  <cp:revision>1</cp:revision>
  <dcterms:created xsi:type="dcterms:W3CDTF">2022-10-10T10:24:26Z</dcterms:created>
  <dcterms:modified xsi:type="dcterms:W3CDTF">2024-11-08T15:11:47Z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0x010100AD0DD4B85D719B45999CFD26DFC9A6DA</vt:lpwstr>
  </property>
  <property fmtid="{D5CDD505-2E9C-101B-9397-08002B2CF9AE}" pid="3" name="MediaServiceImageTags">
    <vt:lpwstr/>
  </property>
</Properties>
</file>