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5 2b\"/>
    </mc:Choice>
  </mc:AlternateContent>
  <xr:revisionPtr revIDLastSave="0" documentId="13_ncr:1_{26347236-D64A-4D05-A53E-81389A6EB1FE}" xr6:coauthVersionLast="47" xr6:coauthVersionMax="47" xr10:uidLastSave="{00000000-0000-0000-0000-000000000000}"/>
  <bookViews>
    <workbookView xWindow="4368" yWindow="4368" windowWidth="10236" windowHeight="7548" xr2:uid="{00000000-000D-0000-FFFF-FFFF00000000}"/>
  </bookViews>
  <sheets>
    <sheet name="CIS 8.0" sheetId="1" r:id="rId1"/>
    <sheet name="MSB FS 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 a="1"/>
  <c r="V12" i="1" s="1"/>
  <c r="F12" i="1" a="1"/>
  <c r="F12" i="1" s="1"/>
  <c r="T4" i="1" a="1"/>
  <c r="T4" i="1" s="1"/>
  <c r="V4" i="1" a="1"/>
  <c r="V4" i="1" s="1"/>
  <c r="T5" i="1" a="1"/>
  <c r="T5" i="1" s="1"/>
  <c r="T6" i="1" a="1"/>
  <c r="T6" i="1" s="1"/>
  <c r="T7" i="1" a="1"/>
  <c r="T7" i="1" s="1"/>
  <c r="T8" i="1" a="1"/>
  <c r="T8" i="1" s="1"/>
  <c r="R3" i="1"/>
  <c r="T3" i="1"/>
  <c r="V3" i="1"/>
  <c r="N3" i="1"/>
  <c r="V11" i="1"/>
  <c r="F11" i="1"/>
  <c r="H3" i="1"/>
  <c r="J3" i="1"/>
  <c r="K3" i="2" l="1"/>
  <c r="J3" i="2"/>
  <c r="K4" i="2" a="1"/>
  <c r="K4" i="2" s="1"/>
  <c r="H4" i="2" a="1"/>
  <c r="H4" i="2" s="1"/>
  <c r="J4" i="2" s="1" a="1"/>
  <c r="J4" i="2" s="1"/>
  <c r="G5" i="2" a="1"/>
  <c r="G5" i="2" s="1"/>
  <c r="G6" i="2" a="1"/>
  <c r="G6" i="2" s="1"/>
  <c r="G7" i="2" a="1"/>
  <c r="G7" i="2" s="1"/>
  <c r="G8" i="2" a="1"/>
  <c r="G8" i="2" s="1"/>
  <c r="G4" i="2" a="1"/>
  <c r="G4" i="2" s="1"/>
  <c r="E4" i="2"/>
  <c r="E5" i="2"/>
  <c r="E6" i="2"/>
  <c r="E7" i="2"/>
  <c r="E8" i="2"/>
  <c r="D4" i="2"/>
  <c r="D5" i="2"/>
  <c r="D6" i="2"/>
  <c r="D7" i="2"/>
  <c r="D8" i="2"/>
  <c r="R5" i="1" l="1" a="1"/>
  <c r="R5" i="1" s="1"/>
  <c r="V5" i="1" a="1"/>
  <c r="V5" i="1" s="1"/>
  <c r="R6" i="1" a="1"/>
  <c r="R6" i="1" s="1"/>
  <c r="N5" i="1" a="1"/>
  <c r="N5" i="1" s="1"/>
  <c r="H8" i="1" a="1"/>
  <c r="H8" i="1" s="1"/>
  <c r="R7" i="1" a="1"/>
  <c r="R7" i="1" s="1"/>
  <c r="N6" i="1" a="1"/>
  <c r="N6" i="1" s="1"/>
  <c r="H4" i="1" a="1"/>
  <c r="H4" i="1" s="1"/>
  <c r="V7" i="1" a="1"/>
  <c r="V7" i="1" s="1"/>
  <c r="R8" i="1" a="1"/>
  <c r="R8" i="1" s="1"/>
  <c r="N7" i="1" a="1"/>
  <c r="N7" i="1" s="1"/>
  <c r="J5" i="1" a="1"/>
  <c r="J5" i="1" s="1"/>
  <c r="J7" i="1" a="1"/>
  <c r="J7" i="1" s="1"/>
  <c r="J8" i="1" a="1"/>
  <c r="J8" i="1" s="1"/>
  <c r="H6" i="1" a="1"/>
  <c r="H6" i="1" s="1"/>
  <c r="J4" i="1" a="1"/>
  <c r="J4" i="1" s="1"/>
  <c r="H7" i="1" a="1"/>
  <c r="H7" i="1" s="1"/>
  <c r="R4" i="1" a="1"/>
  <c r="R4" i="1" s="1"/>
  <c r="N8" i="1" a="1"/>
  <c r="N8" i="1" s="1"/>
  <c r="J6" i="1" a="1"/>
  <c r="J6" i="1" s="1"/>
  <c r="N4" i="1" a="1"/>
  <c r="N4" i="1" s="1"/>
  <c r="H5" i="1" a="1"/>
  <c r="H5" i="1" s="1"/>
  <c r="V6" i="1" a="1"/>
  <c r="V6" i="1" s="1"/>
  <c r="V8" i="1" a="1"/>
  <c r="V8" i="1" s="1"/>
  <c r="F4" i="1" a="1"/>
  <c r="F4" i="1" s="1"/>
  <c r="C4" i="1" a="1"/>
  <c r="C4" i="1" s="1"/>
  <c r="E6" i="1" a="1"/>
  <c r="E6" i="1" s="1"/>
  <c r="C8" i="1" a="1"/>
  <c r="C8" i="1" s="1"/>
  <c r="E5" i="1" a="1"/>
  <c r="E5" i="1" s="1"/>
  <c r="C7" i="1" a="1"/>
  <c r="C7" i="1" s="1"/>
  <c r="E7" i="1" a="1"/>
  <c r="E7" i="1" s="1"/>
  <c r="E8" i="1" a="1"/>
  <c r="E8" i="1" s="1"/>
  <c r="E4" i="1" a="1"/>
  <c r="E4" i="1" s="1"/>
  <c r="C6" i="1" a="1"/>
  <c r="C6" i="1" s="1"/>
  <c r="C5" i="1" a="1"/>
  <c r="C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<sst xmlns="http://schemas.openxmlformats.org/spreadsheetml/2006/main" count="38" uniqueCount="31">
  <si>
    <t>CIS 8.0 ID</t>
  </si>
  <si>
    <t>C1</t>
  </si>
  <si>
    <t>C2</t>
  </si>
  <si>
    <t>C3</t>
  </si>
  <si>
    <t>C4</t>
  </si>
  <si>
    <t>ID</t>
  </si>
  <si>
    <t>Text</t>
  </si>
  <si>
    <t>MSB FS 2020</t>
  </si>
  <si>
    <t>M1</t>
  </si>
  <si>
    <t>M2</t>
  </si>
  <si>
    <t>M3</t>
  </si>
  <si>
    <t>M4</t>
  </si>
  <si>
    <t>C5</t>
  </si>
  <si>
    <t>Master</t>
  </si>
  <si>
    <t>CIS-texten</t>
  </si>
  <si>
    <t>charlie</t>
  </si>
  <si>
    <t>M5</t>
  </si>
  <si>
    <t>C1,C3</t>
  </si>
  <si>
    <t>MSB</t>
  </si>
  <si>
    <t>alfa</t>
  </si>
  <si>
    <t>bravo</t>
  </si>
  <si>
    <t>delta</t>
  </si>
  <si>
    <t>echo</t>
  </si>
  <si>
    <t>MSB_ID</t>
  </si>
  <si>
    <t>Relation</t>
  </si>
  <si>
    <t>Slave</t>
  </si>
  <si>
    <t>anna-carin</t>
  </si>
  <si>
    <t>catarina</t>
  </si>
  <si>
    <t>beata</t>
  </si>
  <si>
    <t>cecilia</t>
  </si>
  <si>
    <t>elisabet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</si>
</sst>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5" fillId="2" borderId="3" applyNumberFormat="0" applyAlignment="0" applyProtection="0"/>
    <xf numFmtId="0" fontId="7" fillId="3" borderId="5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1"/>
    <xf numFmtId="0" fontId="3" fillId="0" borderId="0" xfId="3"/>
    <xf numFmtId="0" fontId="8" fillId="5" borderId="0" xfId="8" applyFont="1"/>
    <xf numFmtId="0" fontId="7" fillId="3" borderId="5" xfId="6"/>
    <xf numFmtId="0" fontId="4" fillId="2" borderId="4" xfId="4"/>
    <xf numFmtId="0" fontId="4" fillId="2" borderId="4" xfId="4" applyNumberFormat="1"/>
    <xf numFmtId="0" fontId="1" fillId="4" borderId="0" xfId="7"/>
    <xf numFmtId="0" fontId="5" fillId="2" borderId="3" xfId="5"/>
    <xf numFmtId="0" fontId="6" fillId="2" borderId="3" xfId="5" applyFont="1"/>
    <xf numFmtId="0" fontId="3" fillId="0" borderId="2" xfId="2"/>
    <xf numFmtId="0" fontId="9" fillId="0" borderId="0" xfId="9"/>
  </cellXfs>
  <cellStyles count="10">
    <cellStyle name="20% - Accent4" xfId="7" builtinId="42"/>
    <cellStyle name="20% - Accent5" xfId="8" builtinId="46"/>
    <cellStyle name="Calculation" xfId="5" builtinId="22"/>
    <cellStyle name="Check Cell" xfId="6" builtinId="23"/>
    <cellStyle name="Explanatory Text" xfId="9" builtinId="53"/>
    <cellStyle name="Heading 1" xfId="1" builtinId="16"/>
    <cellStyle name="Heading 3" xfId="2" builtinId="18"/>
    <cellStyle name="Heading 4" xfId="3" builtinId="19"/>
    <cellStyle name="Normal" xfId="0" builtinId="0"/>
    <cellStyle name="Output" xfId="4" builtinId="2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2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IS_8.0" displayName="CIS_8.0" ref="A3:C8" totalsRowShown="0">
  <autoFilter ref="A3:C8" xr:uid="{00000000-0009-0000-0100-000001000000}"/>
  <tableColumns count="3">
    <tableColumn id="1" xr3:uid="{00000000-0010-0000-0000-000001000000}" name="ID"/>
    <tableColumn id="2" xr3:uid="{00000000-0010-0000-0000-000002000000}" name="Text"/>
    <tableColumn id="3" xr3:uid="{00000000-0010-0000-0000-000003000000}" name="MSB" dataDxfId="2" dataCellStyle="Output">
      <calculatedColumnFormula array="1">IFERROR(_xlfn.TEXTJOIN(", ",1,_xlfn.XLOOKUP(_xlfn._xlws.FILTER(_xlfn.ANCHORARRAY('MSB FS 2020'!$J$4),_xlfn.ANCHORARRAY('MSB FS 2020'!$K$4)=CIS_8.0[[#This Row],[ID]]),MSB_FS_2020[ID],MSB_FS_2020[Text])),"")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SB_FS_2020" displayName="MSB_FS_2020" ref="A3:E8" totalsRowShown="0">
  <autoFilter ref="A3:E8" xr:uid="{00000000-0009-0000-0100-000002000000}"/>
  <tableColumns count="5">
    <tableColumn id="1" xr3:uid="{00000000-0010-0000-0100-000001000000}" name="ID"/>
    <tableColumn id="2" xr3:uid="{00000000-0010-0000-0100-000002000000}" name="Text"/>
    <tableColumn id="3" xr3:uid="{00000000-0010-0000-0100-000003000000}" name="CIS 8.0 ID" dataCellStyle="Check Cell"/>
    <tableColumn id="4" xr3:uid="{00000000-0010-0000-0100-000004000000}" name="CIS-texten" dataDxfId="1" dataCellStyle="Output">
      <calculatedColumnFormula>_xlfn.XLOOKUP(MSB_FS_2020[[#This Row],[CIS 8.0 ID]],CIS_8.0[ID],CIS_8.0[Text],"")</calculatedColumnFormula>
    </tableColumn>
    <tableColumn id="5" xr3:uid="{00000000-0010-0000-0100-000005000000}" name="MSB_ID" dataDxfId="0">
      <calculatedColumnFormula>_xlfn.TEXTJOIN(",",,IF(_xlfn.SEQUENCE(LEN(MSB_FS_2020[[#This Row],[CIS 8.0 ID]])-LEN(SUBSTITUTE(MSB_FS_2020[[#This Row],[CIS 8.0 ID]],",",""))+1),MSB_FS_2020[[#This Row],[ID]]))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zoomScale="200" zoomScaleNormal="200" workbookViewId="0">
      <selection activeCell="C1" sqref="C1:C1048576"/>
    </sheetView>
  </sheetViews>
  <sheetFormatPr defaultRowHeight="14.4" outlineLevelCol="1" x14ac:dyDescent="0.3"/>
  <cols>
    <col min="3" max="3" width="21.44140625" customWidth="1" outlineLevel="1"/>
    <col min="5" max="5" width="8.88671875" customWidth="1" outlineLevel="1"/>
  </cols>
  <sheetData>
    <row r="1" spans="1:22" ht="20.399999999999999" thickBot="1" x14ac:dyDescent="0.45">
      <c r="A1" s="1" t="s">
        <v>0</v>
      </c>
      <c r="D1" s="2" t="s">
        <v>13</v>
      </c>
    </row>
    <row r="2" spans="1:22" ht="15" thickTop="1" x14ac:dyDescent="0.3"/>
    <row r="3" spans="1:22" x14ac:dyDescent="0.3">
      <c r="A3" t="s">
        <v>5</v>
      </c>
      <c r="B3" t="s">
        <v>6</v>
      </c>
      <c r="C3" s="7" t="s">
        <v>18</v>
      </c>
      <c r="H3" s="11" t="str">
        <f ca="1">_xlfn.FORMULATEXT(H4)</f>
        <v>=LET(localID;CIS_8.0[@ID];
          relLocalID;'MSB FS 2020'!$J$4#;
          relRemoteID;'MSB FS 2020'!$K$4#;
output;IFERROR(
  TEXTJOIN(", ";1;
    XLOOKUP(FILTER(relLocalID;relRemoteID=localID);MSB_FS_2020[ID];MSB_FS_2020[Text]));
"");
FILTER(relLocalID;relRemoteID=localID)
)</v>
      </c>
      <c r="J3" s="11" t="str">
        <f ca="1">_xlfn.FORMULATEXT(J4)</f>
        <v>=LET(localID;CIS_8.0[@ID];
          relLocalID;'MSB FS 2020'!$J$4#;
          relRemoteID;'MSB FS 2020'!$K$4#;
output;IFERROR(
  TEXTJOIN(", ";1;
    XLOOKUP(FILTER(relLocalID;relRemoteID=localID);MSB_FS_2020[ID];MSB_FS_2020[Text]));
"");
TRANSPOSE(FILTER(relLocalID;relRemoteID=localID))
)</v>
      </c>
      <c r="N3" s="11" t="str">
        <f ca="1">_xlfn.FORMULATEXT(N4)</f>
        <v>=LET(localID;CIS_8.0[@ID];
          relLocalID;'MSB FS 2020'!$J$4#;
          relRemoteID;'MSB FS 2020'!$K$4#;
output;IFERROR(
  TEXTJOIN(", ";1;
    XLOOKUP(FILTER(relLocalID;relRemoteID=localID);MSB_FS_2020[ID];MSB_FS_2020[Text]));
"");
TRANSPOSE(XLOOKUP(FILTER(relLocalID;relRemoteID=localID);MSB_FS_2020[ID];MSB_FS_2020[Text]))
)</v>
      </c>
      <c r="R3" s="11" t="str">
        <f ca="1">_xlfn.FORMULATEXT(R4)</f>
        <v>=LET(localID;CIS_8.0[@ID];
          relLocalID;'MSB FS 2020'!$J$4#;
          relRemoteID;'MSB FS 2020'!$K$4#;
output;IFERROR(
  TEXTJOIN(", ";1;
    XLOOKUP(FILTER(relLocalID;relRemoteID=localID);MSB_FS_2020[ID];MSB_FS_2020[Text]));
"");
TEXTJOIN(", ";1;XLOOKUP(FILTER(relLocalID;relRemoteID=localID);MSB_FS_2020[ID];MSB_FS_2020[Text]))
)</v>
      </c>
      <c r="T3" s="11" t="str">
        <f ca="1">_xlfn.FORMULATEXT(T4)</f>
        <v>=
LET(localID;CIS_8.0[@ID];
          relLocalID;'MSB FS 2020'!$J$4#;
          relRemoteID;'MSB FS 2020'!$K$4#;
output;IFERROR(
  TEXTJOIN(", ";1;
    XLOOKUP(FILTER(relLocalID;relRemoteID=localID);MSB_FS_2020[ID];MSB_FS_2020[Text]));
"");
output
)</v>
      </c>
      <c r="V3" s="11" t="str">
        <f ca="1">_xlfn.FORMULATEXT(V4)</f>
        <v>=LAMBDA(range;
LET(localID;CIS_8.0[@ID];
          relLocalID;'MSB FS 2020'!$J$4#;
          relRemoteID;'MSB FS 2020'!$K$4#;
output;IFERROR(
  TEXTJOIN(", ";1;
    XLOOKUP(FILTER(relLocalID;relRemoteID=localID);MSB_FS_2020[ID];MSB_FS_2020[Text]));
"");
output
)
)(CIS_8.0[@ID])</v>
      </c>
    </row>
    <row r="4" spans="1:22" x14ac:dyDescent="0.3">
      <c r="A4" t="s">
        <v>1</v>
      </c>
      <c r="B4" t="s">
        <v>19</v>
      </c>
      <c r="C4" s="5" t="str" cm="1">
        <f t="array" ref="C4">IFERROR(_xlfn.TEXTJOIN(", ",1,_xlfn.XLOOKUP(_xlfn._xlws.FILTER(_xlfn.ANCHORARRAY('MSB FS 2020'!$J$4),_xlfn.ANCHORARRAY('MSB FS 2020'!$K$4)=CIS_8.0[[#This Row],[ID]]),MSB_FS_2020[ID],MSB_FS_2020[Text])),"")</f>
        <v>anna-carin</v>
      </c>
      <c r="E4" s="9" t="str" cm="1">
        <f t="array" ref="E4">IFERROR(_xlfn.TEXTJOIN(", ",1,_xlfn.XLOOKUP(_xlfn._xlws.FILTER(_xlfn.ANCHORARRAY('MSB FS 2020'!$J$4),_xlfn.ANCHORARRAY('MSB FS 2020'!$K$4)=CIS_8.0[[#This Row],[ID]]),MSB_FS_2020[ID],MSB_FS_2020[Text])),"")</f>
        <v>anna-carin</v>
      </c>
      <c r="F4" s="8" t="str" cm="1">
        <f t="array" ref="F4:F8">_xlfn.BYROW(CIS_8.0[ID],_xlfn.LAMBDA(_xlpm.range,
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))
)</f>
        <v>anna-carin</v>
      </c>
      <c r="H4" s="9" t="str" cm="1">
        <f t="array" ref="H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M5</v>
      </c>
      <c r="J4" s="9" t="str" cm="1">
        <f t="array" ref="J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M5</v>
      </c>
      <c r="N4" s="9" t="str" cm="1">
        <f t="array" ref="N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anna-carin</v>
      </c>
      <c r="R4" s="9" t="str" cm="1">
        <f t="array" ref="R4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anna-carin</v>
      </c>
      <c r="T4" s="9" t="str" cm="1">
        <f t="array" ref="T4" xml:space="preserve">
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anna-carin</v>
      </c>
      <c r="V4" s="8" t="str" cm="1">
        <f t="array" ref="V4">_xlfn.LAMBDA(_xlpm.range,
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
)(CIS_8.0[[#This Row],[ID]])</f>
        <v>anna-carin</v>
      </c>
    </row>
    <row r="5" spans="1:22" x14ac:dyDescent="0.3">
      <c r="A5" t="s">
        <v>2</v>
      </c>
      <c r="B5" t="s">
        <v>20</v>
      </c>
      <c r="C5" s="5" t="str" cm="1">
        <f t="array" ref="C5">IFERROR(_xlfn.TEXTJOIN(", ",1,_xlfn.XLOOKUP(_xlfn._xlws.FILTER(_xlfn.ANCHORARRAY('MSB FS 2020'!$J$4),_xlfn.ANCHORARRAY('MSB FS 2020'!$K$4)=CIS_8.0[[#This Row],[ID]]),MSB_FS_2020[ID],MSB_FS_2020[Text])),"")</f>
        <v>beata</v>
      </c>
      <c r="E5" s="9" t="str" cm="1">
        <f t="array" ref="E5">IFERROR(_xlfn.TEXTJOIN(", ",1,_xlfn.XLOOKUP(_xlfn._xlws.FILTER(_xlfn.ANCHORARRAY('MSB FS 2020'!$J$4),_xlfn.ANCHORARRAY('MSB FS 2020'!$K$4)=CIS_8.0[[#This Row],[ID]]),MSB_FS_2020[ID],MSB_FS_2020[Text])),"")</f>
        <v>beata</v>
      </c>
      <c r="F5" t="str">
        <v>beata</v>
      </c>
      <c r="H5" s="9" t="str" cm="1">
        <f t="array" ref="H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M4</v>
      </c>
      <c r="J5" s="9" t="str" cm="1">
        <f t="array" ref="J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M4</v>
      </c>
      <c r="N5" s="9" t="str" cm="1">
        <f t="array" ref="N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beata</v>
      </c>
      <c r="R5" s="9" t="str" cm="1">
        <f t="array" ref="R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beata</v>
      </c>
      <c r="T5" s="9" t="str" cm="1">
        <f t="array" ref="T5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beata</v>
      </c>
      <c r="V5" t="str" cm="1">
        <f t="array" ref="V5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beata</v>
      </c>
    </row>
    <row r="6" spans="1:22" x14ac:dyDescent="0.3">
      <c r="A6" t="s">
        <v>3</v>
      </c>
      <c r="B6" t="s">
        <v>15</v>
      </c>
      <c r="C6" s="5" t="str" cm="1">
        <f t="array" ref="C6">IFERROR(_xlfn.TEXTJOIN(", ",1,_xlfn.XLOOKUP(_xlfn._xlws.FILTER(_xlfn.ANCHORARRAY('MSB FS 2020'!$J$4),_xlfn.ANCHORARRAY('MSB FS 2020'!$K$4)=CIS_8.0[[#This Row],[ID]]),MSB_FS_2020[ID],MSB_FS_2020[Text])),"")</f>
        <v>cecilia, catarina, anna-carin</v>
      </c>
      <c r="E6" s="9" t="str" cm="1">
        <f t="array" ref="E6">IFERROR(_xlfn.TEXTJOIN(", ",1,_xlfn.XLOOKUP(_xlfn._xlws.FILTER(_xlfn.ANCHORARRAY('MSB FS 2020'!$J$4),_xlfn.ANCHORARRAY('MSB FS 2020'!$K$4)=CIS_8.0[[#This Row],[ID]]),MSB_FS_2020[ID],MSB_FS_2020[Text])),"")</f>
        <v>cecilia, catarina, anna-carin</v>
      </c>
      <c r="F6" t="str">
        <v>cecilia, catarina, anna-carin</v>
      </c>
      <c r="H6" s="9" t="e" cm="1" vm="1">
        <f t="array" aca="1" ref="H6" ca="1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#VALUE!</v>
      </c>
      <c r="J6" s="9" t="str" cm="1">
        <f t="array" ref="J6:L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M2</v>
      </c>
      <c r="K6" t="str">
        <v>M3</v>
      </c>
      <c r="L6" t="str">
        <v>M5</v>
      </c>
      <c r="N6" s="9" t="str" cm="1">
        <f t="array" ref="N6:P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cecilia</v>
      </c>
      <c r="O6" t="str">
        <v>catarina</v>
      </c>
      <c r="P6" t="str">
        <v>anna-carin</v>
      </c>
      <c r="R6" s="9" t="str" cm="1">
        <f t="array" ref="R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cecilia, catarina, anna-carin</v>
      </c>
      <c r="T6" s="9" t="str" cm="1">
        <f t="array" ref="T6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cecilia, catarina, anna-carin</v>
      </c>
      <c r="V6" t="str" cm="1">
        <f t="array" ref="V6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cecilia, catarina, anna-carin</v>
      </c>
    </row>
    <row r="7" spans="1:22" x14ac:dyDescent="0.3">
      <c r="A7" t="s">
        <v>4</v>
      </c>
      <c r="B7" t="s">
        <v>21</v>
      </c>
      <c r="C7" s="5" t="str" cm="1">
        <f t="array" ref="C7">IFERROR(_xlfn.TEXTJOIN(", ",1,_xlfn.XLOOKUP(_xlfn._xlws.FILTER(_xlfn.ANCHORARRAY('MSB FS 2020'!$J$4),_xlfn.ANCHORARRAY('MSB FS 2020'!$K$4)=CIS_8.0[[#This Row],[ID]]),MSB_FS_2020[ID],MSB_FS_2020[Text])),"")</f>
        <v/>
      </c>
      <c r="E7" s="9" t="str" cm="1">
        <f t="array" ref="E7">IFERROR(_xlfn.TEXTJOIN(", ",1,_xlfn.XLOOKUP(_xlfn._xlws.FILTER(_xlfn.ANCHORARRAY('MSB FS 2020'!$J$4),_xlfn.ANCHORARRAY('MSB FS 2020'!$K$4)=CIS_8.0[[#This Row],[ID]]),MSB_FS_2020[ID],MSB_FS_2020[Text])),"")</f>
        <v/>
      </c>
      <c r="F7" t="str">
        <v/>
      </c>
      <c r="H7" s="9" t="e" cm="1" vm="2">
        <f t="array" ref="H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#VALUE!</v>
      </c>
      <c r="J7" s="9" t="e" cm="1" vm="2">
        <f t="array" ref="J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#VALUE!</v>
      </c>
      <c r="N7" s="9" t="e" cm="1" vm="2">
        <f t="array" ref="N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#VALUE!</v>
      </c>
      <c r="R7" s="9" t="e" cm="1" vm="2">
        <f t="array" ref="R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#VALUE!</v>
      </c>
      <c r="T7" s="9" t="str" cm="1">
        <f t="array" ref="T7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/>
      </c>
      <c r="V7" t="e" cm="1" vm="2">
        <f t="array" ref="V7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#VALUE!</v>
      </c>
    </row>
    <row r="8" spans="1:22" x14ac:dyDescent="0.3">
      <c r="A8" t="s">
        <v>12</v>
      </c>
      <c r="B8" t="s">
        <v>22</v>
      </c>
      <c r="C8" s="5" t="str" cm="1">
        <f t="array" ref="C8">IFERROR(_xlfn.TEXTJOIN(", ",1,_xlfn.XLOOKUP(_xlfn._xlws.FILTER(_xlfn.ANCHORARRAY('MSB FS 2020'!$J$4),_xlfn.ANCHORARRAY('MSB FS 2020'!$K$4)=CIS_8.0[[#This Row],[ID]]),MSB_FS_2020[ID],MSB_FS_2020[Text])),"")</f>
        <v>elisabet</v>
      </c>
      <c r="E8" s="9" t="str" cm="1">
        <f t="array" ref="E8">IFERROR(_xlfn.TEXTJOIN(", ",1,_xlfn.XLOOKUP(_xlfn._xlws.FILTER(_xlfn.ANCHORARRAY('MSB FS 2020'!$J$4),_xlfn.ANCHORARRAY('MSB FS 2020'!$K$4)=CIS_8.0[[#This Row],[ID]]),MSB_FS_2020[ID],MSB_FS_2020[Text])),"")</f>
        <v>elisabet</v>
      </c>
      <c r="F8" t="str">
        <v>elisabet</v>
      </c>
      <c r="H8" s="9" t="str" cm="1">
        <f t="array" ref="H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_xlfn._xlws.FILTER(_xlpm.relLocalID,_xlpm.relRemoteID=_xlpm.localID)
)</f>
        <v>M1</v>
      </c>
      <c r="J8" s="9" t="str" cm="1">
        <f t="array" ref="J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TRANSPOSE(_xlfn._xlws.FILTER(_xlpm.relLocalID,_xlpm.relRemoteID=_xlpm.localID))
)</f>
        <v>M1</v>
      </c>
      <c r="N8" s="9" t="str" cm="1">
        <f t="array" ref="N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TRANSPOSE(_xlfn.XLOOKUP(_xlfn._xlws.FILTER(_xlpm.relLocalID,_xlpm.relRemoteID=_xlpm.localID),MSB_FS_2020[ID],MSB_FS_2020[Text]))
)</f>
        <v>elisabet</v>
      </c>
      <c r="R8" s="9" t="str" cm="1">
        <f t="array" ref="R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</f>
        <v>elisabet</v>
      </c>
      <c r="T8" s="9" t="str" cm="1">
        <f t="array" ref="T8">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</f>
        <v>elisabet</v>
      </c>
      <c r="V8" t="str" cm="1">
        <f t="array" ref="V8">_xlfn.LAMBDA(_xlpm.range,_xlfn.LET(_xlpm.localID,_xlpm.range,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_xlfn.TEXTJOIN(", ",1,_xlfn.XLOOKUP(_xlfn._xlws.FILTER(_xlpm.relLocalID,_xlpm.relRemoteID=_xlpm.localID),MSB_FS_2020[ID],MSB_FS_2020[Text]))
))(CIS_8.0[[#This Row],[ID]])</f>
        <v>elisabet</v>
      </c>
    </row>
    <row r="11" spans="1:22" x14ac:dyDescent="0.3">
      <c r="F11" s="11" t="str">
        <f ca="1">_xlfn.FORMULATEXT(F12)</f>
        <v>=BYROW(CIS_8.0[ID];LAMBDA(range;
LET(localID;range;
          relLocalID;'MSB FS 2020'!$J$4#;
          relRemoteID;'MSB FS 2020'!$K$4#;
output;IFERROR(
  TEXTJOIN(", ";1;
    XLOOKUP(FILTER(relLocalID;relRemoteID=localID);MSB_FS_2020[ID];MSB_FS_2020[Text]));
"");
output
))
)</v>
      </c>
      <c r="V11" s="11" t="str">
        <f ca="1">_xlfn.FORMULATEXT(V12)</f>
        <v>=LAMBDA(range;
LET(localID;CIS_8.0[@ID];
          relLocalID;'MSB FS 2020'!$J$4#;
          relRemoteID;'MSB FS 2020'!$K$4#;
output;IFERROR(
  TEXTJOIN(", ";1;
    XLOOKUP(FILTER(relLocalID;relRemoteID=localID);MSB_FS_2020[ID];MSB_FS_2020[Text]));
"");
output
)
)(CIS_8.0[@ID])</v>
      </c>
    </row>
    <row r="12" spans="1:22" x14ac:dyDescent="0.3">
      <c r="F12" s="8" t="str" cm="1">
        <f t="array" ref="F12:F16">_xlfn.BYROW(CIS_8.0[ID],_xlfn.LAMBDA(_xlpm.range,
_xlfn.LET(_xlpm.localID,_xlpm.range,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))
)</f>
        <v>anna-carin</v>
      </c>
      <c r="V12" s="8" t="str" cm="1">
        <f t="array" ref="V12">_xlfn.LAMBDA(_xlpm.range,
_xlfn.LET(_xlpm.localID,CIS_8.0[[#This Row],[ID]],
          _xlpm.relLocalID,_xlfn.ANCHORARRAY('MSB FS 2020'!$J$4),
          _xlpm.relRemoteID,_xlfn.ANCHORARRAY('MSB FS 2020'!$K$4),
_xlpm.output,IFERROR(
  _xlfn.TEXTJOIN(", ",1,
    _xlfn.XLOOKUP(_xlfn._xlws.FILTER(_xlpm.relLocalID,_xlpm.relRemoteID=_xlpm.localID),MSB_FS_2020[ID],MSB_FS_2020[Text])),
""),
_xlpm.output
)
)(CIS_8.0[[#This Row],[ID]])</f>
        <v/>
      </c>
    </row>
    <row r="13" spans="1:22" x14ac:dyDescent="0.3">
      <c r="F13" t="str">
        <v>beata</v>
      </c>
    </row>
    <row r="14" spans="1:22" x14ac:dyDescent="0.3">
      <c r="F14" t="str">
        <v>cecilia, catarina, anna-carin</v>
      </c>
    </row>
    <row r="15" spans="1:22" x14ac:dyDescent="0.3">
      <c r="F15" t="str">
        <v/>
      </c>
    </row>
    <row r="16" spans="1:22" x14ac:dyDescent="0.3">
      <c r="F16" t="str">
        <v>elisabet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defaultRowHeight="14.4" outlineLevelCol="1" x14ac:dyDescent="0.3"/>
  <cols>
    <col min="4" max="5" width="0" hidden="1" customWidth="1" outlineLevel="1"/>
    <col min="6" max="6" width="8.88671875" collapsed="1"/>
    <col min="7" max="7" width="0" hidden="1" customWidth="1" outlineLevel="1"/>
    <col min="8" max="8" width="8.88671875" collapsed="1"/>
  </cols>
  <sheetData>
    <row r="1" spans="1:11" ht="20.399999999999999" thickBot="1" x14ac:dyDescent="0.45">
      <c r="A1" s="1" t="s">
        <v>7</v>
      </c>
      <c r="C1" s="2" t="s">
        <v>25</v>
      </c>
    </row>
    <row r="2" spans="1:11" ht="15" thickTop="1" x14ac:dyDescent="0.3">
      <c r="J2" t="s">
        <v>24</v>
      </c>
    </row>
    <row r="3" spans="1:11" ht="15" thickBot="1" x14ac:dyDescent="0.35">
      <c r="A3" t="s">
        <v>5</v>
      </c>
      <c r="B3" t="s">
        <v>6</v>
      </c>
      <c r="C3" s="3" t="s">
        <v>0</v>
      </c>
      <c r="D3" s="3" t="s">
        <v>14</v>
      </c>
      <c r="E3" t="s">
        <v>23</v>
      </c>
      <c r="J3" s="10" t="str">
        <f>MSB_FS_2020[[#Headers],[ID]]</f>
        <v>ID</v>
      </c>
      <c r="K3" s="10" t="str">
        <f>MSB_FS_2020[[#Headers],[CIS 8.0 ID]]</f>
        <v>CIS 8.0 ID</v>
      </c>
    </row>
    <row r="4" spans="1:11" ht="15.6" thickTop="1" thickBot="1" x14ac:dyDescent="0.35">
      <c r="A4" t="s">
        <v>8</v>
      </c>
      <c r="B4" t="s">
        <v>30</v>
      </c>
      <c r="C4" s="4" t="s">
        <v>12</v>
      </c>
      <c r="D4" s="5" t="str">
        <f>_xlfn.XLOOKUP(MSB_FS_2020[[#This Row],[CIS 8.0 ID]],CIS_8.0[ID],CIS_8.0[Text],"")</f>
        <v>echo</v>
      </c>
      <c r="E4" t="str">
        <f>_xlfn.TEXTJOIN(",",,IF(_xlfn.SEQUENCE(LEN(MSB_FS_2020[[#This Row],[CIS 8.0 ID]])-LEN(SUBSTITUTE(MSB_FS_2020[[#This Row],[CIS 8.0 ID]],",",""))+1),MSB_FS_2020[[#This Row],[ID]]))</f>
        <v>M1</v>
      </c>
      <c r="G4" s="9" t="str" cm="1">
        <f t="array" ref="G4">_xlfn.LAMBDA(_xlpm.localID,_xlpm.remoteID,_xlfn.TEXTJOIN(",",,IF(_xlfn.SEQUENCE(LEN(_xlpm.remoteID)-LEN(SUBSTITUTE(_xlpm.remoteID,",",""))+1),_xlpm.localID)))(MSB_FS_2020[[#This Row],[ID]],MSB_FS_2020[[#This Row],[CIS 8.0 ID]])</f>
        <v>M1</v>
      </c>
      <c r="H4" s="8" t="str" cm="1">
        <f t="array" ref="H4:H8">_xlfn.BYROW(MSB_FS_2020[],_xlfn.LAMBDA(_xlpm.range,_xlfn.LET(
_xlpm.localID,INDEX(_xlpm.range,,1),
_xlpm.remoteID,INDEX(_xlpm.range,,3),
_xlpm.output,_xlfn.TEXTJOIN(",",,IF(_xlfn.SEQUENCE(LEN(_xlpm.remoteID)-LEN(SUBSTITUTE(_xlpm.remoteID,",",""))+1),_xlpm.localID)),
_xlpm.output
)
))</f>
        <v>M1</v>
      </c>
      <c r="J4" s="8" t="str" cm="1">
        <f t="array" ref="J4:J9">_xlfn.TEXTSPLIT(_xlfn.TEXTJOIN(",",,_xlfn.ANCHORARRAY(H4)),,",")</f>
        <v>M1</v>
      </c>
      <c r="K4" s="8" t="str" cm="1">
        <f t="array" ref="K4:K9">_xlfn.TEXTSPLIT(_xlfn.TEXTJOIN(",",,MSB_FS_2020[CIS 8.0 ID]),,",")</f>
        <v>C5</v>
      </c>
    </row>
    <row r="5" spans="1:11" ht="15.6" thickTop="1" thickBot="1" x14ac:dyDescent="0.35">
      <c r="A5" t="s">
        <v>9</v>
      </c>
      <c r="B5" t="s">
        <v>29</v>
      </c>
      <c r="C5" s="4" t="s">
        <v>3</v>
      </c>
      <c r="D5" s="5" t="str">
        <f>_xlfn.XLOOKUP(MSB_FS_2020[[#This Row],[CIS 8.0 ID]],CIS_8.0[ID],CIS_8.0[Text],"")</f>
        <v>charlie</v>
      </c>
      <c r="E5" t="str">
        <f>_xlfn.TEXTJOIN(",",,IF(_xlfn.SEQUENCE(LEN(MSB_FS_2020[[#This Row],[CIS 8.0 ID]])-LEN(SUBSTITUTE(MSB_FS_2020[[#This Row],[CIS 8.0 ID]],",",""))+1),MSB_FS_2020[[#This Row],[ID]]))</f>
        <v>M2</v>
      </c>
      <c r="G5" s="9" t="str" cm="1">
        <f t="array" ref="G5">_xlfn.LAMBDA(_xlpm.localID,_xlpm.remoteID,_xlfn.TEXTJOIN(",",,IF(_xlfn.SEQUENCE(LEN(_xlpm.remoteID)-LEN(SUBSTITUTE(_xlpm.remoteID,",",""))+1),_xlpm.localID)))(MSB_FS_2020[[#This Row],[ID]],MSB_FS_2020[[#This Row],[CIS 8.0 ID]])</f>
        <v>M2</v>
      </c>
      <c r="H5" t="str">
        <v>M2</v>
      </c>
      <c r="J5" t="str">
        <v>M2</v>
      </c>
      <c r="K5" t="str">
        <v>C3</v>
      </c>
    </row>
    <row r="6" spans="1:11" ht="15.6" thickTop="1" thickBot="1" x14ac:dyDescent="0.35">
      <c r="A6" t="s">
        <v>10</v>
      </c>
      <c r="B6" t="s">
        <v>27</v>
      </c>
      <c r="C6" s="4" t="s">
        <v>3</v>
      </c>
      <c r="D6" s="5" t="str">
        <f>_xlfn.XLOOKUP(MSB_FS_2020[[#This Row],[CIS 8.0 ID]],CIS_8.0[ID],CIS_8.0[Text],"")</f>
        <v>charlie</v>
      </c>
      <c r="E6" t="str">
        <f>_xlfn.TEXTJOIN(",",,IF(_xlfn.SEQUENCE(LEN(MSB_FS_2020[[#This Row],[CIS 8.0 ID]])-LEN(SUBSTITUTE(MSB_FS_2020[[#This Row],[CIS 8.0 ID]],",",""))+1),MSB_FS_2020[[#This Row],[ID]]))</f>
        <v>M3</v>
      </c>
      <c r="G6" s="9" t="str" cm="1">
        <f t="array" ref="G6">_xlfn.LAMBDA(_xlpm.localID,_xlpm.remoteID,_xlfn.TEXTJOIN(",",,IF(_xlfn.SEQUENCE(LEN(_xlpm.remoteID)-LEN(SUBSTITUTE(_xlpm.remoteID,",",""))+1),_xlpm.localID)))(MSB_FS_2020[[#This Row],[ID]],MSB_FS_2020[[#This Row],[CIS 8.0 ID]])</f>
        <v>M3</v>
      </c>
      <c r="H6" t="str">
        <v>M3</v>
      </c>
      <c r="J6" t="str">
        <v>M3</v>
      </c>
      <c r="K6" t="str">
        <v>C3</v>
      </c>
    </row>
    <row r="7" spans="1:11" ht="15.6" thickTop="1" thickBot="1" x14ac:dyDescent="0.35">
      <c r="A7" t="s">
        <v>11</v>
      </c>
      <c r="B7" t="s">
        <v>28</v>
      </c>
      <c r="C7" s="4" t="s">
        <v>2</v>
      </c>
      <c r="D7" s="5" t="str">
        <f>_xlfn.XLOOKUP(MSB_FS_2020[[#This Row],[CIS 8.0 ID]],CIS_8.0[ID],CIS_8.0[Text],"")</f>
        <v>bravo</v>
      </c>
      <c r="E7" t="str">
        <f>_xlfn.TEXTJOIN(",",,IF(_xlfn.SEQUENCE(LEN(MSB_FS_2020[[#This Row],[CIS 8.0 ID]])-LEN(SUBSTITUTE(MSB_FS_2020[[#This Row],[CIS 8.0 ID]],",",""))+1),MSB_FS_2020[[#This Row],[ID]]))</f>
        <v>M4</v>
      </c>
      <c r="G7" s="9" t="str" cm="1">
        <f t="array" ref="G7">_xlfn.LAMBDA(_xlpm.localID,_xlpm.remoteID,_xlfn.TEXTJOIN(",",,IF(_xlfn.SEQUENCE(LEN(_xlpm.remoteID)-LEN(SUBSTITUTE(_xlpm.remoteID,",",""))+1),_xlpm.localID)))(MSB_FS_2020[[#This Row],[ID]],MSB_FS_2020[[#This Row],[CIS 8.0 ID]])</f>
        <v>M4</v>
      </c>
      <c r="H7" t="str">
        <v>M4</v>
      </c>
      <c r="J7" t="str">
        <v>M4</v>
      </c>
      <c r="K7" t="str">
        <v>C2</v>
      </c>
    </row>
    <row r="8" spans="1:11" ht="15.6" thickTop="1" thickBot="1" x14ac:dyDescent="0.35">
      <c r="A8" t="s">
        <v>16</v>
      </c>
      <c r="B8" t="s">
        <v>26</v>
      </c>
      <c r="C8" s="4" t="s">
        <v>17</v>
      </c>
      <c r="D8" s="6" t="str">
        <f>_xlfn.XLOOKUP(MSB_FS_2020[[#This Row],[CIS 8.0 ID]],CIS_8.0[ID],CIS_8.0[Text],"")</f>
        <v/>
      </c>
      <c r="E8" t="str">
        <f>_xlfn.TEXTJOIN(",",,IF(_xlfn.SEQUENCE(LEN(MSB_FS_2020[[#This Row],[CIS 8.0 ID]])-LEN(SUBSTITUTE(MSB_FS_2020[[#This Row],[CIS 8.0 ID]],",",""))+1),MSB_FS_2020[[#This Row],[ID]]))</f>
        <v>M5,M5</v>
      </c>
      <c r="G8" s="9" t="str" cm="1">
        <f t="array" ref="G8">_xlfn.LAMBDA(_xlpm.localID,_xlpm.remoteID,_xlfn.TEXTJOIN(",",,IF(_xlfn.SEQUENCE(LEN(_xlpm.remoteID)-LEN(SUBSTITUTE(_xlpm.remoteID,",",""))+1),_xlpm.localID)))(MSB_FS_2020[[#This Row],[ID]],MSB_FS_2020[[#This Row],[CIS 8.0 ID]])</f>
        <v>M5,M5</v>
      </c>
      <c r="H8" t="str">
        <v>M5,M5</v>
      </c>
      <c r="J8" t="str">
        <v>M5</v>
      </c>
      <c r="K8" t="str">
        <v>C1</v>
      </c>
    </row>
    <row r="9" spans="1:11" ht="15" thickTop="1" x14ac:dyDescent="0.3">
      <c r="J9" t="str">
        <v>M5</v>
      </c>
      <c r="K9" t="str">
        <v>C3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CIS 8.0</vt:lpstr>
      <vt:lpstr>MSB FS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2023-11-08T17:09:41Z</dcterms:created>
  <dcterms:modified xsi:type="dcterms:W3CDTF">2023-12-06T06:09:16Z</dcterms:modified>
</cp:coreProperties>
</file>