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\Prata-Excel-med-oss-17 2b\"/>
    </mc:Choice>
  </mc:AlternateContent>
  <xr:revisionPtr revIDLastSave="0" documentId="13_ncr:1_{78F429C2-55D5-4CEB-BA2B-EBA479BE9116}" xr6:coauthVersionLast="47" xr6:coauthVersionMax="47" xr10:uidLastSave="{00000000-0000-0000-0000-000000000000}"/>
  <bookViews>
    <workbookView xWindow="-96" yWindow="0" windowWidth="23232" windowHeight="25296" xr2:uid="{00000000-000D-0000-FFFF-FFFF00000000}"/>
  </bookViews>
  <sheets>
    <sheet name="PowerPage" sheetId="2" r:id="rId1"/>
    <sheet name="Data" sheetId="1" r:id="rId2"/>
  </sheets>
  <definedNames>
    <definedName name="avtal_Metadataλ">_xlfn.LAMBDA(_xlpm.r,_xlfn.LET( _xlpm.from,INDEX(Avtal[From],_xlpm.r),_xlpm.length,INDEX(Avtal[Length],_xlpm.r),_xlpm.noticePeriod,INDEX(Avtal[Notice],_xlpm.r), _xlpm.duration,EDATE(_xlpm.from,_xlpm.length)-_xlpm.from, _xlpm.days,NOW()-_xlpm.from, _xlpm.periodsPassed,INT(_xlpm.days/_xlpm.duration), _xlpm.expires,EDATE(_xlpm.from,_xlpm.length*(_xlpm.periodsPassed+1)), _xlpm.cancelAtLatest,EDATE(_xlpm.expires,-_xlpm.noticePeriod)-1, _xlpm.addPeriod,IF(NOW()&gt;_xlpm.cancelAtLatest,_xlpm.length,0), _xlpm.nextCancelDate,EDATE(_xlpm.cancelAtLatest,_xlpm.addPeriod), _xlpm.about,"bo.sinander@powerpage.se 2024-03-05", _xlpm.output,_xlfn.HSTACK(_xlpm.nextCancelDate,_xlpm.expires,_xlpm.periodsPassed+1), _xlpm.output ))</definedName>
    <definedName name="endright">_xlfn.LAMBDA(_xlpm.anchor_cell, _xlfn.LET(_xlpm.range,OFFSET(_xlpm.anchor_cell,,,1,16384-COLUMN(_xlpm.anchor_cell)+1), _xlpm.matchedCell,MATCH(TRUE,ISBLANK(_xlpm.range),0), _xlpm.endCell,IF(_xlpm.matchedCell=1,_xlpm.anchor_cell,INDEX(_xlpm.range,_xlpm.matchedCell-1)), _xlpm.endCell) )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 a="1"/>
  <c r="S4" i="1" s="1"/>
  <c r="R4" i="1" a="1"/>
  <c r="R4" i="1" s="1"/>
  <c r="O4" i="1" a="1"/>
  <c r="O4" i="1" s="1"/>
  <c r="J4" i="1" a="1"/>
  <c r="J4" i="1" s="1"/>
  <c r="Q4" i="1" l="1" a="1"/>
  <c r="Q4" i="1" s="1"/>
  <c r="P4" i="1" a="1"/>
  <c r="P4" i="1" s="1"/>
  <c r="W4" i="1" a="1"/>
  <c r="W4" i="1" s="1"/>
  <c r="AE1" i="1" a="1"/>
  <c r="AE1" i="1" s="1"/>
  <c r="A7" i="2" l="1" a="1"/>
  <c r="A7" i="2" s="1"/>
  <c r="B6" i="2" l="1" a="1"/>
  <c r="B6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<sst xmlns="http://schemas.openxmlformats.org/spreadsheetml/2006/main" count="46" uniqueCount="37">
  <si>
    <t>QlikView Local Client</t>
  </si>
  <si>
    <t>Text</t>
  </si>
  <si>
    <t>5583190818AR</t>
  </si>
  <si>
    <t>Period</t>
  </si>
  <si>
    <t>Deadline</t>
  </si>
  <si>
    <t>PowerPage</t>
  </si>
  <si>
    <t>Data</t>
  </si>
  <si>
    <t>Dagar</t>
  </si>
  <si>
    <t>dagar marginal till deadline</t>
  </si>
  <si>
    <t>4602303100215245</t>
  </si>
  <si>
    <t>Telia</t>
  </si>
  <si>
    <t>0705500000</t>
  </si>
  <si>
    <t>Bo Sinander AB</t>
  </si>
  <si>
    <t>ACME Kit</t>
  </si>
  <si>
    <t>0725200000</t>
  </si>
  <si>
    <t>PowerPage BI Premium</t>
  </si>
  <si>
    <t>5521231112A</t>
  </si>
  <si>
    <t>PowerPage BI Regular</t>
  </si>
  <si>
    <t>Q Lookup</t>
  </si>
  <si>
    <t>Låst med ny telefon</t>
  </si>
  <si>
    <t>Data-ab</t>
  </si>
  <si>
    <t>b4</t>
  </si>
  <si>
    <t>Motpartskontroll</t>
  </si>
  <si>
    <t>a2</t>
  </si>
  <si>
    <t>IR Control (aktiv aktiebok)</t>
  </si>
  <si>
    <t>Qlik Sense Enterprise Client-Managed</t>
  </si>
  <si>
    <t>****</t>
  </si>
  <si>
    <t>What</t>
  </si>
  <si>
    <t>Project</t>
  </si>
  <si>
    <t>Who</t>
  </si>
  <si>
    <t>From</t>
  </si>
  <si>
    <t>Length</t>
  </si>
  <si>
    <t>No</t>
  </si>
  <si>
    <t>Notice</t>
  </si>
  <si>
    <t>Terminated</t>
  </si>
  <si>
    <t>Months</t>
  </si>
  <si>
    <t>Renewed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</si>
</sst>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3B]yyyy/mm/dd;&quot;##NEG_DATE&quot;;\-;@"/>
    <numFmt numFmtId="165" formatCode="General;\-General;"/>
  </numFmts>
  <fonts count="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3" applyNumberFormat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>
      <protection locked="0"/>
    </xf>
  </cellStyleXfs>
  <cellXfs count="21">
    <xf numFmtId="0" fontId="0" fillId="0" borderId="0" xfId="0"/>
    <xf numFmtId="14" fontId="0" fillId="0" borderId="0" xfId="0" applyNumberFormat="1"/>
    <xf numFmtId="0" fontId="0" fillId="0" borderId="0" xfId="0" quotePrefix="1"/>
    <xf numFmtId="0" fontId="2" fillId="0" borderId="2" xfId="2" applyAlignment="1">
      <alignment horizontal="right"/>
    </xf>
    <xf numFmtId="0" fontId="5" fillId="0" borderId="0" xfId="5"/>
    <xf numFmtId="0" fontId="1" fillId="0" borderId="1" xfId="1"/>
    <xf numFmtId="164" fontId="0" fillId="0" borderId="0" xfId="0" applyNumberFormat="1"/>
    <xf numFmtId="164" fontId="2" fillId="0" borderId="2" xfId="2" applyNumberFormat="1" applyAlignment="1">
      <alignment horizontal="center"/>
    </xf>
    <xf numFmtId="14" fontId="2" fillId="0" borderId="2" xfId="2" applyNumberFormat="1" applyAlignment="1">
      <alignment horizontal="center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164" fontId="4" fillId="3" borderId="3" xfId="4" applyNumberFormat="1"/>
    <xf numFmtId="0" fontId="2" fillId="0" borderId="2" xfId="2" applyNumberFormat="1" applyAlignment="1">
      <alignment horizontal="right"/>
    </xf>
    <xf numFmtId="14" fontId="6" fillId="0" borderId="0" xfId="0" applyNumberFormat="1" applyFont="1"/>
    <xf numFmtId="165" fontId="0" fillId="0" borderId="0" xfId="0" applyNumberFormat="1"/>
    <xf numFmtId="165" fontId="2" fillId="0" borderId="2" xfId="2" applyNumberFormat="1" applyAlignment="1">
      <alignment horizontal="center"/>
    </xf>
    <xf numFmtId="165" fontId="1" fillId="0" borderId="1" xfId="1" applyNumberFormat="1"/>
    <xf numFmtId="165" fontId="3" fillId="2" borderId="3" xfId="3" applyNumberFormat="1"/>
    <xf numFmtId="165" fontId="2" fillId="3" borderId="2" xfId="2" applyNumberFormat="1" applyFill="1"/>
    <xf numFmtId="165" fontId="2" fillId="0" borderId="2" xfId="2" applyNumberFormat="1"/>
    <xf numFmtId="0" fontId="4" fillId="3" borderId="3" xfId="4" applyProtection="1">
      <protection locked="0"/>
    </xf>
  </cellXfs>
  <cellStyles count="7">
    <cellStyle name="Calculation" xfId="4" builtinId="22"/>
    <cellStyle name="Explanatory Text" xfId="5" builtinId="53"/>
    <cellStyle name="Heading 1" xfId="1" builtinId="16"/>
    <cellStyle name="Heading 3" xfId="2" builtinId="18"/>
    <cellStyle name="Input" xfId="3" builtinId="20"/>
    <cellStyle name="Normal" xfId="0" builtinId="0"/>
    <cellStyle name="Normal olåst" xfId="6" xr:uid="{00000000-0005-0000-0000-000006000000}"/>
  </cellStyles>
  <dxfs count="2">
    <dxf>
      <numFmt numFmtId="19" formatCode="yyyy/mm/dd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vtal" displayName="Avtal" ref="A3:I11" totalsRowShown="0">
  <autoFilter ref="A3:I11" xr:uid="{00000000-0009-0000-0100-000002000000}"/>
  <tableColumns count="9">
    <tableColumn id="1" xr3:uid="{00000000-0010-0000-0000-000001000000}" name="What"/>
    <tableColumn id="8" xr3:uid="{00000000-0010-0000-0000-000008000000}" name="No"/>
    <tableColumn id="13" xr3:uid="{00000000-0010-0000-0000-00000D000000}" name="Project"/>
    <tableColumn id="2" xr3:uid="{00000000-0010-0000-0000-000002000000}" name="Who"/>
    <tableColumn id="3" xr3:uid="{00000000-0010-0000-0000-000003000000}" name="From" dataDxfId="1"/>
    <tableColumn id="4" xr3:uid="{00000000-0010-0000-0000-000004000000}" name="Length"/>
    <tableColumn id="9" xr3:uid="{00000000-0010-0000-0000-000009000000}" name="Notice"/>
    <tableColumn id="12" xr3:uid="{00000000-0010-0000-0000-00000C000000}" name="Terminated" dataDxfId="0"/>
    <tableColumn id="7" xr3:uid="{00000000-0010-0000-0000-000007000000}" name="Text" dataCellStyle="Explanatory Text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M9"/>
  <sheetViews>
    <sheetView tabSelected="1" workbookViewId="0">
      <selection activeCell="A4" sqref="A4"/>
    </sheetView>
  </sheetViews>
  <sheetFormatPr defaultRowHeight="14.4" x14ac:dyDescent="0.3"/>
  <cols>
    <col min="2" max="2" width="22.44140625" style="14" customWidth="1"/>
    <col min="3" max="3" width="21.21875" style="14" customWidth="1"/>
    <col min="4" max="4" width="7" style="14" bestFit="1" customWidth="1"/>
    <col min="5" max="5" width="14.44140625" style="14" customWidth="1"/>
    <col min="6" max="6" width="10.33203125" style="1" bestFit="1" customWidth="1"/>
    <col min="8" max="8" width="16.21875" bestFit="1" customWidth="1"/>
    <col min="9" max="9" width="10.44140625" style="6" hidden="1" customWidth="1"/>
    <col min="10" max="10" width="16.44140625" style="14" customWidth="1"/>
    <col min="11" max="11" width="13.88671875" style="13" customWidth="1"/>
    <col min="12" max="12" width="13.88671875" style="1" customWidth="1"/>
    <col min="13" max="13" width="9.33203125" customWidth="1"/>
  </cols>
  <sheetData>
    <row r="1" spans="1:13" ht="20.399999999999999" thickBot="1" x14ac:dyDescent="0.45">
      <c r="A1" s="16" t="s">
        <v>5</v>
      </c>
    </row>
    <row r="2" spans="1:13" ht="15" thickTop="1" x14ac:dyDescent="0.3"/>
    <row r="4" spans="1:13" x14ac:dyDescent="0.3">
      <c r="A4" s="17">
        <v>90</v>
      </c>
      <c r="B4" s="14" t="s">
        <v>8</v>
      </c>
    </row>
    <row r="6" spans="1:13" ht="15" thickBot="1" x14ac:dyDescent="0.35">
      <c r="A6" s="19" t="s">
        <v>7</v>
      </c>
      <c r="B6" s="18" t="str" cm="1">
        <f t="array" aca="1" ref="B6:M6" ca="1">Avtal[#Headers]:endright(Avtal[[#Headers],[What]])</f>
        <v>What</v>
      </c>
      <c r="C6" s="19" t="str">
        <f ca="1"/>
        <v>No</v>
      </c>
      <c r="D6" s="19" t="str">
        <f ca="1"/>
        <v>Project</v>
      </c>
      <c r="E6" s="19" t="str">
        <f ca="1"/>
        <v>Who</v>
      </c>
      <c r="F6" s="8" t="str">
        <f ca="1"/>
        <v>From</v>
      </c>
      <c r="G6" s="3" t="str">
        <f ca="1"/>
        <v>Length</v>
      </c>
      <c r="H6" s="3" t="str">
        <f ca="1"/>
        <v>Notice</v>
      </c>
      <c r="I6" s="7" t="str">
        <f ca="1"/>
        <v>Terminated</v>
      </c>
      <c r="J6" s="15" t="str">
        <f ca="1"/>
        <v>Text</v>
      </c>
      <c r="K6" s="8" t="str">
        <f ca="1"/>
        <v>Deadline</v>
      </c>
      <c r="L6" s="8" t="str">
        <f ca="1"/>
        <v>Renewed</v>
      </c>
      <c r="M6" s="3" t="str">
        <f ca="1"/>
        <v>Period</v>
      </c>
    </row>
    <row r="7" spans="1:13" x14ac:dyDescent="0.3">
      <c r="A7" s="20" cm="1">
        <f t="array" aca="1" ref="A7:M9" ca="1">_xlfn.LET(
_xlpm.deadLineCol,COLUMNS(Avtal[])+1,
_xlpm.deadLine,_xlfn.CHOOSECOLS(_xlfn.ANCHORARRAY(Data!J4),1),
_xlpm.data,_xlfn._xlws.FILTER(Avtal[]:_xlfn.ANCHORARRAY(Data!J4),(_xlpm.deadLine&lt;=NOW()+A4)*(_xlpm.deadLine&gt;NOW())*(Avtal[Terminated]=0)),
_xlpm.output,_xlfn._xlws.SORT(_xlfn.HSTACK(_xlfn.CHOOSECOLS(_xlpm.data,_xlpm.deadLineCol)-TODAY(),_xlpm.data),_xlpm.deadLineCol+1),
_xlpm.output
)</f>
        <v>16</v>
      </c>
      <c r="B7" s="14" t="str">
        <f ca="1"/>
        <v>Telia</v>
      </c>
      <c r="C7" s="14" t="str">
        <f ca="1"/>
        <v>0705500000</v>
      </c>
      <c r="D7" s="14">
        <f ca="1"/>
        <v>1051</v>
      </c>
      <c r="E7" s="14" t="str">
        <f ca="1"/>
        <v>Bo Sinander AB</v>
      </c>
      <c r="F7" s="1">
        <f ca="1"/>
        <v>44681</v>
      </c>
      <c r="G7">
        <f ca="1"/>
        <v>24</v>
      </c>
      <c r="H7">
        <f ca="1"/>
        <v>1</v>
      </c>
      <c r="I7" s="6">
        <f ca="1"/>
        <v>0</v>
      </c>
      <c r="J7" s="14" t="str">
        <f ca="1"/>
        <v>Låst med ny telefon</v>
      </c>
      <c r="K7" s="13">
        <f ca="1"/>
        <v>45380</v>
      </c>
      <c r="L7" s="1">
        <f ca="1"/>
        <v>45412</v>
      </c>
      <c r="M7">
        <f ca="1"/>
        <v>1</v>
      </c>
    </row>
    <row r="8" spans="1:13" x14ac:dyDescent="0.3">
      <c r="A8">
        <f ca="1"/>
        <v>20</v>
      </c>
      <c r="B8" s="14" t="str">
        <f ca="1"/>
        <v>Motpartskontroll</v>
      </c>
      <c r="C8" s="14" t="str">
        <f ca="1"/>
        <v>a2</v>
      </c>
      <c r="D8" s="14">
        <f ca="1"/>
        <v>5662</v>
      </c>
      <c r="E8" s="14" t="str">
        <f ca="1"/>
        <v>Q Lookup</v>
      </c>
      <c r="F8" s="1">
        <f ca="1"/>
        <v>45325</v>
      </c>
      <c r="G8">
        <f ca="1"/>
        <v>1</v>
      </c>
      <c r="H8">
        <f ca="1"/>
        <v>0</v>
      </c>
      <c r="I8" s="6">
        <f ca="1"/>
        <v>0</v>
      </c>
      <c r="J8" s="14">
        <f ca="1"/>
        <v>0</v>
      </c>
      <c r="K8" s="13">
        <f ca="1"/>
        <v>45384</v>
      </c>
      <c r="L8" s="1">
        <f ca="1"/>
        <v>45385</v>
      </c>
      <c r="M8">
        <f ca="1"/>
        <v>2</v>
      </c>
    </row>
    <row r="9" spans="1:13" x14ac:dyDescent="0.3">
      <c r="A9">
        <f ca="1"/>
        <v>29</v>
      </c>
      <c r="B9" s="14" t="str">
        <f ca="1"/>
        <v>IR Control (aktiv aktiebok)</v>
      </c>
      <c r="C9" s="14" t="str">
        <f ca="1"/>
        <v>b4</v>
      </c>
      <c r="D9" s="14">
        <f ca="1"/>
        <v>5662</v>
      </c>
      <c r="E9" s="14" t="str">
        <f ca="1"/>
        <v>Q Lookup</v>
      </c>
      <c r="F9" s="1">
        <f ca="1"/>
        <v>45028</v>
      </c>
      <c r="G9">
        <f ca="1"/>
        <v>1</v>
      </c>
      <c r="H9">
        <f ca="1"/>
        <v>0</v>
      </c>
      <c r="I9" s="6">
        <f ca="1"/>
        <v>0</v>
      </c>
      <c r="J9" s="14">
        <f ca="1"/>
        <v>0</v>
      </c>
      <c r="K9" s="13">
        <f ca="1"/>
        <v>45393</v>
      </c>
      <c r="L9" s="1">
        <f ca="1"/>
        <v>45394</v>
      </c>
      <c r="M9">
        <f ca="1"/>
        <v>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E11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2.44140625" customWidth="1"/>
    <col min="2" max="2" width="13" customWidth="1"/>
    <col min="3" max="3" width="9.21875" bestFit="1" customWidth="1"/>
    <col min="4" max="4" width="15" customWidth="1"/>
    <col min="5" max="5" width="10.33203125" style="1" bestFit="1" customWidth="1"/>
    <col min="7" max="7" width="8.88671875" customWidth="1"/>
    <col min="8" max="8" width="13.33203125" style="1" customWidth="1"/>
    <col min="9" max="9" width="18.6640625" style="4" bestFit="1" customWidth="1"/>
    <col min="10" max="11" width="12.21875" style="6" customWidth="1"/>
    <col min="12" max="12" width="6.44140625" bestFit="1" customWidth="1"/>
    <col min="13" max="13" width="9.33203125" customWidth="1"/>
    <col min="23" max="24" width="12.21875" style="6" customWidth="1"/>
    <col min="25" max="25" width="10.33203125" bestFit="1" customWidth="1"/>
  </cols>
  <sheetData>
    <row r="1" spans="1:31" ht="20.399999999999999" thickBot="1" x14ac:dyDescent="0.45">
      <c r="A1" s="5" t="s">
        <v>6</v>
      </c>
      <c r="AE1" s="4" t="str" cm="1">
        <f t="array" ref="AE1:AE3">{"5 mar 2024";"bo.sinander@powerpage.se";"¯\_(ツ)_/¯"}</f>
        <v>5 mar 2024</v>
      </c>
    </row>
    <row r="2" spans="1:31" ht="15" thickTop="1" x14ac:dyDescent="0.3">
      <c r="F2" s="10" t="s">
        <v>35</v>
      </c>
      <c r="G2" s="10"/>
      <c r="AE2" s="4" t="str">
        <v>bo.sinander@powerpage.se</v>
      </c>
    </row>
    <row r="3" spans="1:31" ht="15" thickBot="1" x14ac:dyDescent="0.35">
      <c r="A3" t="s">
        <v>27</v>
      </c>
      <c r="B3" t="s">
        <v>32</v>
      </c>
      <c r="C3" t="s">
        <v>28</v>
      </c>
      <c r="D3" t="s">
        <v>29</v>
      </c>
      <c r="E3" s="9" t="s">
        <v>30</v>
      </c>
      <c r="F3" s="9" t="s">
        <v>31</v>
      </c>
      <c r="G3" s="9" t="s">
        <v>33</v>
      </c>
      <c r="H3" s="9" t="s">
        <v>34</v>
      </c>
      <c r="I3" s="4" t="s">
        <v>1</v>
      </c>
      <c r="J3" s="7" t="s">
        <v>4</v>
      </c>
      <c r="K3" s="7" t="s">
        <v>36</v>
      </c>
      <c r="L3" s="12" t="s">
        <v>3</v>
      </c>
      <c r="W3" s="7" t="s">
        <v>4</v>
      </c>
      <c r="X3" s="7" t="s">
        <v>36</v>
      </c>
      <c r="Y3" s="12" t="s">
        <v>3</v>
      </c>
      <c r="AE3" s="4" t="str">
        <v>¯\_(ツ)_/¯</v>
      </c>
    </row>
    <row r="4" spans="1:31" x14ac:dyDescent="0.3">
      <c r="A4" t="s">
        <v>15</v>
      </c>
      <c r="B4" t="s">
        <v>2</v>
      </c>
      <c r="C4">
        <v>5583</v>
      </c>
      <c r="D4" t="s">
        <v>13</v>
      </c>
      <c r="E4" s="1">
        <v>43339</v>
      </c>
      <c r="F4">
        <v>18</v>
      </c>
      <c r="G4">
        <v>3</v>
      </c>
      <c r="H4" s="1">
        <v>45331.37222222222</v>
      </c>
      <c r="J4" s="11" cm="1">
        <f t="array" aca="1" ref="J4:L11" ca="1">avtal_Metadataλ(_xlfn.SEQUENCE(ROWS(Avtal[])))</f>
        <v>45438</v>
      </c>
      <c r="K4" s="6">
        <f ca="1"/>
        <v>45531</v>
      </c>
      <c r="L4">
        <f ca="1"/>
        <v>4</v>
      </c>
      <c r="O4" cm="1">
        <f t="array" ref="O4:O11" xml:space="preserve">
_xlfn.LAMBDA(_xlpm.r,
_xlpm.r
)({1;2;3;4;5;6;7;8})</f>
        <v>1</v>
      </c>
      <c r="P4" cm="1">
        <f t="array" ref="P4:P11">_xlfn.BYROW(Avtal[From],
_xlfn.LAMBDA(_xlpm.rowCell,
_xlpm.rowCell
))</f>
        <v>43339</v>
      </c>
      <c r="Q4" cm="1">
        <f t="array" ref="Q4:Q11">_xlfn.BYROW(Avtal[From],
_xlfn.LAMBDA(_xlpm.rowCell,
_xlfn.LET(
_xlpm.r,ROW(_xlpm.rowCell)-ROW(Avtal[#Headers]),
_xlpm.r
)))</f>
        <v>1</v>
      </c>
      <c r="R4" cm="1">
        <f t="array" aca="1" ref="R4:R11" ca="1">_xlfn.BYROW(Avtal[From],
_xlfn.LAMBDA(_xlpm.rowCell,
_xlfn.LET(
_xlpm.r,ROW(_xlpm.rowCell)-ROW(Avtal[#Headers]),
_xlpm.from,INDEX(Avtal[From],_xlpm.r),_xlpm.length,INDEX(Avtal[Length],_xlpm.r),_xlpm.noticePeriod,INDEX(Avtal[Notice],_xlpm.r),
_xlpm.duration,EDATE(_xlpm.from,_xlpm.length)-_xlpm.from,
_xlpm.days,NOW()-_xlpm.from,
_xlpm.periodsPassed,INT(_xlpm.days/_xlpm.duration),
_xlpm.expires,EDATE(_xlpm.from,_xlpm.length*(_xlpm.periodsPassed+1)),
_xlpm.cancelAtLatest,EDATE(_xlpm.expires,-_xlpm.noticePeriod)-1,
_xlpm.addPeriod,IF(NOW()&gt;_xlpm.cancelAtLatest,_xlpm.length,0),
_xlpm.nextCancelDate,EDATE(_xlpm.cancelAtLatest,_xlpm.addPeriod),
_xlpm.about,"bo.sinander@powerpage.se 2024-03-05",
_xlpm.output,_xlfn.HSTACK(_xlpm.nextCancelDate,_xlpm.expires,_xlpm.periodsPassed+1),
_xlpm.r
)))</f>
        <v>1</v>
      </c>
      <c r="S4" cm="1">
        <f t="array" aca="1" ref="S4:S11" ca="1" xml:space="preserve">
_xlfn.LAMBDA(_xlpm.r,
_xlfn.LET(
_xlpm.from,INDEX(Avtal[From],_xlpm.r),_xlpm.length,INDEX(Avtal[Length],_xlpm.r),_xlpm.noticePeriod,INDEX(Avtal[Notice],_xlpm.r),
_xlpm.duration,EDATE(_xlpm.from,_xlpm.length)-_xlpm.from,
_xlpm.days,NOW()-_xlpm.from,
_xlpm.periodsPassed,INT(_xlpm.days/_xlpm.duration),
_xlpm.expires,EDATE(_xlpm.from,_xlpm.length*(_xlpm.periodsPassed+1)),
_xlpm.cancelAtLatest,EDATE(_xlpm.expires,-_xlpm.noticePeriod)-1,
_xlpm.addPeriod,IF(NOW()&gt;_xlpm.cancelAtLatest,_xlpm.length,0),
_xlpm.nextCancelDate,EDATE(_xlpm.cancelAtLatest,_xlpm.addPeriod),
_xlpm.about,"bo.sinander@powerpage.se 2024-03-05",
_xlpm.output,_xlfn.HSTACK(_xlpm.nextCancelDate,_xlpm.expires,_xlpm.periodsPassed+1),
_xlpm.r
))(_xlfn.SEQUENCE(ROWS(Avtal[#Data])))</f>
        <v>1</v>
      </c>
      <c r="W4" s="11" cm="1">
        <f t="array" aca="1" ref="W4:Y11" ca="1" xml:space="preserve">
_xlfn.LAMBDA(_xlpm.r,
_xlfn.LET(
_xlpm.from,INDEX(Avtal[From],_xlpm.r),_xlpm.length,INDEX(Avtal[Length],_xlpm.r),_xlpm.noticePeriod,INDEX(Avtal[Notice],_xlpm.r),
_xlpm.duration,EDATE(_xlpm.from,_xlpm.length)-_xlpm.from,
_xlpm.days,NOW()-_xlpm.from,
_xlpm.periodsPassed,INT(_xlpm.days/_xlpm.duration),
_xlpm.expires,EDATE(_xlpm.from,_xlpm.length*(_xlpm.periodsPassed+1)),
_xlpm.cancelAtLatest,EDATE(_xlpm.expires,-_xlpm.noticePeriod)-1,
_xlpm.addPeriod,IF(NOW()&gt;_xlpm.cancelAtLatest,_xlpm.length,0),
_xlpm.nextCancelDate,EDATE(_xlpm.cancelAtLatest,_xlpm.addPeriod),
_xlpm.about,"bo.sinander@powerpage.se 2024-03-05",
_xlpm.output,_xlfn.HSTACK(_xlpm.nextCancelDate,_xlpm.expires,_xlpm.periodsPassed+1),
_xlpm.output
))(_xlfn.SEQUENCE(ROWS(Avtal[#Data])))</f>
        <v>45438</v>
      </c>
      <c r="X4" s="6">
        <f ca="1"/>
        <v>45531</v>
      </c>
      <c r="Y4">
        <f ca="1"/>
        <v>4</v>
      </c>
    </row>
    <row r="5" spans="1:31" x14ac:dyDescent="0.3">
      <c r="A5" t="s">
        <v>0</v>
      </c>
      <c r="B5" s="2" t="s">
        <v>9</v>
      </c>
      <c r="C5" s="2">
        <v>5583</v>
      </c>
      <c r="D5" t="s">
        <v>13</v>
      </c>
      <c r="E5" s="1">
        <v>43339</v>
      </c>
      <c r="F5">
        <v>12</v>
      </c>
      <c r="G5">
        <v>2</v>
      </c>
      <c r="J5" s="6">
        <f ca="1"/>
        <v>45469</v>
      </c>
      <c r="K5" s="6">
        <f ca="1"/>
        <v>45531</v>
      </c>
      <c r="L5">
        <f ca="1"/>
        <v>6</v>
      </c>
      <c r="O5">
        <v>2</v>
      </c>
      <c r="P5">
        <v>43339</v>
      </c>
      <c r="Q5">
        <v>2</v>
      </c>
      <c r="R5">
        <f ca="1"/>
        <v>2</v>
      </c>
      <c r="S5">
        <f ca="1"/>
        <v>2</v>
      </c>
      <c r="W5" s="6">
        <f ca="1"/>
        <v>45469</v>
      </c>
      <c r="X5" s="6">
        <f ca="1"/>
        <v>45531</v>
      </c>
      <c r="Y5">
        <f ca="1"/>
        <v>6</v>
      </c>
    </row>
    <row r="6" spans="1:31" x14ac:dyDescent="0.3">
      <c r="A6" t="s">
        <v>10</v>
      </c>
      <c r="B6" s="2" t="s">
        <v>11</v>
      </c>
      <c r="C6">
        <v>1051</v>
      </c>
      <c r="D6" t="s">
        <v>12</v>
      </c>
      <c r="E6" s="1">
        <v>44681</v>
      </c>
      <c r="F6">
        <v>24</v>
      </c>
      <c r="G6">
        <v>1</v>
      </c>
      <c r="I6" s="4" t="s">
        <v>19</v>
      </c>
      <c r="J6" s="6">
        <f ca="1"/>
        <v>45380</v>
      </c>
      <c r="K6" s="6">
        <f ca="1"/>
        <v>45412</v>
      </c>
      <c r="L6">
        <f ca="1"/>
        <v>1</v>
      </c>
      <c r="O6">
        <v>3</v>
      </c>
      <c r="P6">
        <v>44681</v>
      </c>
      <c r="Q6">
        <v>3</v>
      </c>
      <c r="R6">
        <f ca="1"/>
        <v>3</v>
      </c>
      <c r="S6">
        <f ca="1"/>
        <v>3</v>
      </c>
      <c r="W6" s="6">
        <f ca="1"/>
        <v>45380</v>
      </c>
      <c r="X6" s="6">
        <f ca="1"/>
        <v>45412</v>
      </c>
      <c r="Y6">
        <f ca="1"/>
        <v>1</v>
      </c>
    </row>
    <row r="7" spans="1:31" x14ac:dyDescent="0.3">
      <c r="A7" t="s">
        <v>10</v>
      </c>
      <c r="B7" s="2" t="s">
        <v>14</v>
      </c>
      <c r="C7">
        <v>1051</v>
      </c>
      <c r="D7" t="s">
        <v>12</v>
      </c>
      <c r="E7" s="1">
        <v>41183</v>
      </c>
      <c r="F7">
        <v>1</v>
      </c>
      <c r="G7">
        <v>1</v>
      </c>
      <c r="I7" s="4" t="s">
        <v>20</v>
      </c>
      <c r="J7" s="6">
        <f ca="1"/>
        <v>45290</v>
      </c>
      <c r="K7" s="6">
        <f ca="1"/>
        <v>45292</v>
      </c>
      <c r="L7">
        <f ca="1"/>
        <v>135</v>
      </c>
      <c r="O7">
        <v>4</v>
      </c>
      <c r="P7">
        <v>41183</v>
      </c>
      <c r="Q7">
        <v>4</v>
      </c>
      <c r="R7">
        <f ca="1"/>
        <v>4</v>
      </c>
      <c r="S7">
        <f ca="1"/>
        <v>4</v>
      </c>
      <c r="W7" s="6">
        <f ca="1"/>
        <v>45290</v>
      </c>
      <c r="X7" s="6">
        <f ca="1"/>
        <v>45292</v>
      </c>
      <c r="Y7">
        <f ca="1"/>
        <v>135</v>
      </c>
    </row>
    <row r="8" spans="1:31" x14ac:dyDescent="0.3">
      <c r="A8" t="s">
        <v>17</v>
      </c>
      <c r="B8" t="s">
        <v>16</v>
      </c>
      <c r="C8">
        <v>5521</v>
      </c>
      <c r="D8" t="s">
        <v>18</v>
      </c>
      <c r="E8" s="1">
        <v>45261</v>
      </c>
      <c r="F8">
        <v>12</v>
      </c>
      <c r="G8">
        <v>3</v>
      </c>
      <c r="J8" s="6">
        <f ca="1"/>
        <v>45535</v>
      </c>
      <c r="K8" s="6">
        <f ca="1"/>
        <v>45627</v>
      </c>
      <c r="L8">
        <f ca="1"/>
        <v>1</v>
      </c>
      <c r="O8">
        <v>5</v>
      </c>
      <c r="P8">
        <v>45261</v>
      </c>
      <c r="Q8">
        <v>5</v>
      </c>
      <c r="R8">
        <f ca="1"/>
        <v>5</v>
      </c>
      <c r="S8">
        <f ca="1"/>
        <v>5</v>
      </c>
      <c r="W8" s="6">
        <f ca="1"/>
        <v>45535</v>
      </c>
      <c r="X8" s="6">
        <f ca="1"/>
        <v>45627</v>
      </c>
      <c r="Y8">
        <f ca="1"/>
        <v>1</v>
      </c>
    </row>
    <row r="9" spans="1:31" x14ac:dyDescent="0.3">
      <c r="A9" t="s">
        <v>24</v>
      </c>
      <c r="B9" t="s">
        <v>21</v>
      </c>
      <c r="C9">
        <v>5662</v>
      </c>
      <c r="D9" t="s">
        <v>18</v>
      </c>
      <c r="E9" s="1">
        <v>45028</v>
      </c>
      <c r="F9">
        <v>1</v>
      </c>
      <c r="G9">
        <v>0</v>
      </c>
      <c r="J9" s="6">
        <f ca="1"/>
        <v>45393</v>
      </c>
      <c r="K9" s="6">
        <f ca="1"/>
        <v>45394</v>
      </c>
      <c r="L9">
        <f ca="1"/>
        <v>12</v>
      </c>
      <c r="O9">
        <v>6</v>
      </c>
      <c r="P9">
        <v>45028</v>
      </c>
      <c r="Q9">
        <v>6</v>
      </c>
      <c r="R9">
        <f ca="1"/>
        <v>6</v>
      </c>
      <c r="S9">
        <f ca="1"/>
        <v>6</v>
      </c>
      <c r="W9" s="6">
        <f ca="1"/>
        <v>45393</v>
      </c>
      <c r="X9" s="6">
        <f ca="1"/>
        <v>45394</v>
      </c>
      <c r="Y9">
        <f ca="1"/>
        <v>12</v>
      </c>
    </row>
    <row r="10" spans="1:31" x14ac:dyDescent="0.3">
      <c r="A10" t="s">
        <v>22</v>
      </c>
      <c r="B10" t="s">
        <v>23</v>
      </c>
      <c r="C10">
        <v>5662</v>
      </c>
      <c r="D10" t="s">
        <v>18</v>
      </c>
      <c r="E10" s="1">
        <v>45325</v>
      </c>
      <c r="F10">
        <v>1</v>
      </c>
      <c r="G10">
        <v>0</v>
      </c>
      <c r="J10" s="6">
        <f ca="1"/>
        <v>45384</v>
      </c>
      <c r="K10" s="6">
        <f ca="1"/>
        <v>45385</v>
      </c>
      <c r="L10">
        <f ca="1"/>
        <v>2</v>
      </c>
      <c r="O10">
        <v>7</v>
      </c>
      <c r="P10">
        <v>45325</v>
      </c>
      <c r="Q10">
        <v>7</v>
      </c>
      <c r="R10">
        <f ca="1"/>
        <v>7</v>
      </c>
      <c r="S10">
        <f ca="1"/>
        <v>7</v>
      </c>
      <c r="W10" s="6">
        <f ca="1"/>
        <v>45384</v>
      </c>
      <c r="X10" s="6">
        <f ca="1"/>
        <v>45385</v>
      </c>
      <c r="Y10">
        <f ca="1"/>
        <v>2</v>
      </c>
    </row>
    <row r="11" spans="1:31" x14ac:dyDescent="0.3">
      <c r="A11" t="s">
        <v>25</v>
      </c>
      <c r="B11" t="s">
        <v>26</v>
      </c>
      <c r="C11">
        <v>5521</v>
      </c>
      <c r="D11" t="s">
        <v>13</v>
      </c>
      <c r="E11" s="1">
        <v>45361</v>
      </c>
      <c r="F11">
        <v>12</v>
      </c>
      <c r="G11">
        <v>3</v>
      </c>
      <c r="J11" s="6">
        <f ca="1"/>
        <v>45635</v>
      </c>
      <c r="K11" s="6">
        <f ca="1"/>
        <v>45726</v>
      </c>
      <c r="L11">
        <f ca="1"/>
        <v>1</v>
      </c>
      <c r="O11">
        <v>8</v>
      </c>
      <c r="P11">
        <v>45361</v>
      </c>
      <c r="Q11">
        <v>8</v>
      </c>
      <c r="R11">
        <f ca="1"/>
        <v>8</v>
      </c>
      <c r="S11">
        <f ca="1"/>
        <v>8</v>
      </c>
      <c r="W11" s="6">
        <f ca="1"/>
        <v>45635</v>
      </c>
      <c r="X11" s="6">
        <f ca="1"/>
        <v>45726</v>
      </c>
      <c r="Y11">
        <f ca="1"/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PowerPage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2024-03-05T14:55:44Z</dcterms:created>
  <dcterms:modified xsi:type="dcterms:W3CDTF">2024-03-13T19:14:23Z</dcterms:modified>
</cp:coreProperties>
</file>