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Eva Luate\Desktop\Prata Excel med oss\Prata-Excel-med-oss-27 table+sum\"/>
    </mc:Choice>
  </mc:AlternateContent>
  <xr:revisionPtr revIDLastSave="0" documentId="13_ncr:1_{3D1BA1CA-922F-42B9-90C5-8D3331F0A86E}" xr6:coauthVersionLast="47" xr6:coauthVersionMax="47" xr10:uidLastSave="{00000000-0000-0000-0000-000000000000}"/>
  <bookViews>
    <workbookView xWindow="2280" yWindow="2280" windowWidth="14400" windowHeight="7370" activeTab="1" xr2:uid="{00000000-000D-0000-FFFF-FFFF00000000}"/>
  </bookViews>
  <sheets>
    <sheet name="Sheet1" sheetId="1" r:id="rId1"/>
    <sheet name="Sheet2" sheetId="2" r:id="rId2"/>
  </sheets>
  <definedNames>
    <definedName name="endDown">_xlfn.LAMBDA(_xlpm.anchor_cell, _xlfn.LET(_xlpm.range,OFFSET(_xlpm.anchor_cell,,,1048576-ROW(_xlpm.anchor_cell)+1), _xlpm.matchedCell,MATCH(TRUE,ISBLANK(_xlpm.range),0), _xlpm.endCell,IF(_xlpm.matchedCell=1,_xlpm.anchor_cell,INDEX(_xlpm.range,_xlpm.matchedCell-1)), _xlpm.endCell) )</definedName>
    <definedName name="Group">Sheet1!$G$3</definedName>
    <definedName name="Item">Sheet1!$G$4</definedName>
    <definedName name="item_opt">_xlfn.ANCHORARRAY(INDEX(_xlfn.ANCHORARRAY(Group):Item,2,_xlfn.XMATCH(Sheet1!XFD1,_xlfn.ANCHORARRAY(Group))))</definedName>
    <definedName name="multiRelatedList">_xlfn.LAMBDA(_xlpm.fields,_xlpm.selectors,_xlpm.fieldNum, _xlfn.LET( _xlpm.currentField,INDEX(_xlpm.fields,,_xlpm.fieldNum), _xlpm.currentValue,INDEX(_xlpm.selectors,_xlpm.fieldNum), _xlpm.outputArray,IF(_xlpm.fieldNum=0,_xlpm.fields,_xlpm.currentField), _xlpm.filtered,_xlfn._xlws.FILTER(_xlpm.outputArray,   ((_xlpm.fieldNum=1)+(INDEX(_xlpm.fields,,1)=INDEX(_xlpm.selectors,1))+(INDEX(_xlpm.selectors,1)=0))  *((_xlpm.fieldNum=2)+(INDEX(_xlpm.fields,,2)=INDEX(_xlpm.selectors,2))+(INDEX(_xlpm.selectors,2)=0))  *((_xlpm.fieldNum=3)+(INDEX(_xlpm.fields,,3)=INDEX(_xlpm.selectors,3))+(INDEX(_xlpm.selectors,3)=0))  *((_xlpm.fieldNum=4)+(INDEX(_xlpm.fields,,4)=INDEX(_xlpm.selectors,4))+(INDEX(_xlpm.selectors,4)=0))  *((_xlpm.fieldNum=5)+(INDEX(_xlpm.fields,,5)=INDEX(_xlpm.selectors,5))+(INDEX(_xlpm.selectors,5)=0))  ), _xlpm.output,_xlfn.UNIQUE(_xlpm.filtered), _xlfn.IFS(   _xlpm.fieldNum&gt;0,TRANSPOSE(_xlpm.output),   ROWS(_xlpm.output)=1,_xlpm.output,   1,ROWS(_xlpm.output) &amp; " rows" ) ) )</definedName>
    <definedName name="valList1_anchor">Sheet2!$K$21</definedName>
    <definedName name="valList2_anchor">Sheet2!$K$22</definedName>
    <definedName name="valList3_anchor">Sheet2!$K$23</definedName>
    <definedName name="valList4_anchor">Sheet2!$K$24</definedName>
    <definedName name="valList5_anchor">Sheet2!$K$25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0" i="2" l="1" a="1"/>
  <c r="B30" i="2" s="1"/>
  <c r="B31" i="2" a="1"/>
  <c r="B31" i="2" s="1"/>
  <c r="K22" i="2" l="1" a="1"/>
  <c r="K22" i="2" s="1"/>
  <c r="K23" i="2" a="1"/>
  <c r="K23" i="2" s="1"/>
  <c r="K24" i="2" a="1"/>
  <c r="K24" i="2" s="1"/>
  <c r="K25" i="2" a="1"/>
  <c r="K25" i="2" s="1"/>
  <c r="K21" i="2" a="1"/>
  <c r="K21" i="2" s="1"/>
  <c r="A21" i="2" a="1"/>
  <c r="A21" i="2" s="1"/>
  <c r="I4" i="2" a="1"/>
  <c r="I4" i="2" s="1"/>
  <c r="P4" i="1" a="1"/>
  <c r="P4" i="1" s="1"/>
  <c r="O4" i="1" a="1"/>
  <c r="O4" i="1" s="1"/>
  <c r="N4" i="1" a="1"/>
  <c r="N4" i="1" s="1"/>
  <c r="M4" i="1" a="1"/>
  <c r="M4" i="1" s="1"/>
  <c r="L4" i="1" a="1"/>
  <c r="L4" i="1" s="1"/>
  <c r="K4" i="1" a="1"/>
  <c r="K4" i="1" s="1"/>
  <c r="G3" i="1" a="1"/>
  <c r="J4" i="1" s="1" a="1"/>
  <c r="J4" i="1" s="1"/>
  <c r="C21" i="2" l="1" a="1"/>
  <c r="C21" i="2" s="1"/>
  <c r="G3" i="1"/>
  <c r="H4" i="1" a="1"/>
  <c r="H4" i="1" s="1"/>
  <c r="I4" i="1" a="1"/>
  <c r="I4" i="1" s="1"/>
  <c r="O10" i="1" l="1" a="1"/>
  <c r="O10" i="1" s="1"/>
  <c r="G4" i="1" a="1"/>
  <c r="G4" i="1" s="1"/>
  <c r="O7" i="1" s="1" a="1"/>
  <c r="O7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<sst xmlns="http://schemas.openxmlformats.org/spreadsheetml/2006/main" count="86" uniqueCount="47">
  <si>
    <t>Greek</t>
  </si>
  <si>
    <t>Alfa</t>
  </si>
  <si>
    <t>Beta</t>
  </si>
  <si>
    <t>Gamma</t>
  </si>
  <si>
    <t>Delta</t>
  </si>
  <si>
    <t>Epsilon</t>
  </si>
  <si>
    <t>Zeta</t>
  </si>
  <si>
    <t>Nato</t>
  </si>
  <si>
    <t>Bravo</t>
  </si>
  <si>
    <t>Charlie</t>
  </si>
  <si>
    <t>Swedish</t>
  </si>
  <si>
    <t>Adam</t>
  </si>
  <si>
    <t>Bertil</t>
  </si>
  <si>
    <t>Cesar</t>
  </si>
  <si>
    <t>David</t>
  </si>
  <si>
    <t>Erik</t>
  </si>
  <si>
    <t>Group</t>
  </si>
  <si>
    <t>Item</t>
  </si>
  <si>
    <t>ID</t>
  </si>
  <si>
    <t>Text</t>
  </si>
  <si>
    <t>Range</t>
  </si>
  <si>
    <t>WWII</t>
  </si>
  <si>
    <t>Afirm</t>
  </si>
  <si>
    <t>Dog</t>
  </si>
  <si>
    <t>Hole</t>
  </si>
  <si>
    <t>M8</t>
  </si>
  <si>
    <t>M6</t>
  </si>
  <si>
    <t>1/4"</t>
  </si>
  <si>
    <t>5/16"</t>
  </si>
  <si>
    <t>Tum</t>
  </si>
  <si>
    <t>Millimeter</t>
  </si>
  <si>
    <t>M10</t>
  </si>
  <si>
    <t>M12</t>
  </si>
  <si>
    <t>3/8"</t>
  </si>
  <si>
    <t>1/2"</t>
  </si>
  <si>
    <t>mm</t>
  </si>
  <si>
    <t>Thread</t>
  </si>
  <si>
    <t>Bolt</t>
  </si>
  <si>
    <t>Nut</t>
  </si>
  <si>
    <t>Washer</t>
  </si>
  <si>
    <t>valList1_anchor</t>
  </si>
  <si>
    <t>valList2_anchor</t>
  </si>
  <si>
    <t>valList3_anchor</t>
  </si>
  <si>
    <t>valList4_anchor</t>
  </si>
  <si>
    <t>valList5_anchor</t>
  </si>
  <si>
    <t>Background/helper calculations</t>
  </si>
  <si>
    <t>Formula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</si>
</sst>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i/>
      <sz val="11"/>
      <color rgb="FF7F7F7F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theme="9" tint="0.79998168889431442"/>
        <bgColor indexed="65"/>
      </patternFill>
    </fill>
  </fills>
  <borders count="5">
    <border>
      <left/>
      <right/>
      <top/>
      <bottom/>
      <diagonal/>
    </border>
    <border>
      <left style="thin">
        <color theme="5"/>
      </left>
      <right style="thin">
        <color theme="5"/>
      </right>
      <top/>
      <bottom style="medium">
        <color theme="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</borders>
  <cellStyleXfs count="8">
    <xf numFmtId="0" fontId="0" fillId="0" borderId="0"/>
    <xf numFmtId="0" fontId="2" fillId="2" borderId="2" applyNumberFormat="0" applyAlignment="0" applyProtection="0"/>
    <xf numFmtId="0" fontId="4" fillId="0" borderId="3" applyNumberFormat="0" applyFill="0" applyAlignment="0" applyProtection="0"/>
    <xf numFmtId="0" fontId="5" fillId="0" borderId="4" applyNumberFormat="0" applyFill="0" applyAlignment="0" applyProtection="0"/>
    <xf numFmtId="0" fontId="5" fillId="0" borderId="0" applyNumberFormat="0" applyFill="0" applyBorder="0" applyAlignment="0" applyProtection="0"/>
    <xf numFmtId="0" fontId="6" fillId="3" borderId="2" applyNumberFormat="0" applyAlignment="0" applyProtection="0"/>
    <xf numFmtId="0" fontId="7" fillId="0" borderId="0" applyNumberFormat="0" applyFill="0" applyBorder="0" applyAlignment="0" applyProtection="0"/>
    <xf numFmtId="0" fontId="3" fillId="4" borderId="0" applyNumberFormat="0" applyBorder="0" applyAlignment="0" applyProtection="0"/>
  </cellStyleXfs>
  <cellXfs count="14">
    <xf numFmtId="0" fontId="0" fillId="0" borderId="0" xfId="0"/>
    <xf numFmtId="0" fontId="1" fillId="0" borderId="1" xfId="0" applyFont="1" applyBorder="1"/>
    <xf numFmtId="0" fontId="2" fillId="2" borderId="2" xfId="1"/>
    <xf numFmtId="12" fontId="0" fillId="0" borderId="0" xfId="0" applyNumberFormat="1"/>
    <xf numFmtId="13" fontId="0" fillId="0" borderId="0" xfId="0" applyNumberFormat="1"/>
    <xf numFmtId="0" fontId="2" fillId="2" borderId="2" xfId="1" applyNumberFormat="1"/>
    <xf numFmtId="0" fontId="5" fillId="2" borderId="2" xfId="4" applyFill="1" applyBorder="1" applyAlignment="1">
      <alignment horizontal="right"/>
    </xf>
    <xf numFmtId="0" fontId="5" fillId="0" borderId="0" xfId="4" applyAlignment="1">
      <alignment horizontal="right"/>
    </xf>
    <xf numFmtId="0" fontId="6" fillId="3" borderId="2" xfId="5"/>
    <xf numFmtId="0" fontId="7" fillId="2" borderId="2" xfId="6" applyFill="1" applyBorder="1"/>
    <xf numFmtId="0" fontId="7" fillId="0" borderId="0" xfId="6"/>
    <xf numFmtId="0" fontId="4" fillId="0" borderId="3" xfId="2"/>
    <xf numFmtId="0" fontId="3" fillId="4" borderId="0" xfId="7"/>
    <xf numFmtId="0" fontId="5" fillId="0" borderId="4" xfId="3"/>
  </cellXfs>
  <cellStyles count="8">
    <cellStyle name="20% - Accent6" xfId="7" builtinId="50"/>
    <cellStyle name="Calculation" xfId="1" builtinId="22"/>
    <cellStyle name="Explanatory Text" xfId="6" builtinId="53"/>
    <cellStyle name="Heading 2" xfId="2" builtinId="17"/>
    <cellStyle name="Heading 3" xfId="3" builtinId="18"/>
    <cellStyle name="Heading 4" xfId="4" builtinId="19"/>
    <cellStyle name="Input" xfId="5" builtinId="20"/>
    <cellStyle name="Normal" xfId="0" builtinId="0"/>
  </cellStyles>
  <dxfs count="3">
    <dxf>
      <border outline="0">
        <top style="thin">
          <color theme="5"/>
        </top>
      </border>
    </dxf>
    <dxf>
      <border outline="0">
        <bottom style="medium">
          <color theme="5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 outline="0">
        <left style="thin">
          <color theme="5"/>
        </left>
        <right style="thin">
          <color theme="5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24</xdr:row>
      <xdr:rowOff>0</xdr:rowOff>
    </xdr:from>
    <xdr:to>
      <xdr:col>14</xdr:col>
      <xdr:colOff>48057</xdr:colOff>
      <xdr:row>30</xdr:row>
      <xdr:rowOff>74459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27C7547-1EA6-15C2-0D36-815DEAC064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94020" y="4396740"/>
          <a:ext cx="3096057" cy="1171739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E18:H20" totalsRowShown="0" headerRowDxfId="2" headerRowBorderDxfId="1" tableBorderDxfId="0">
  <autoFilter ref="E18:H20" xr:uid="{00000000-0009-0000-0100-000001000000}"/>
  <tableColumns count="4">
    <tableColumn id="1" xr3:uid="{00000000-0010-0000-0000-000001000000}" name="ID"/>
    <tableColumn id="2" xr3:uid="{00000000-0010-0000-0000-000002000000}" name="Group"/>
    <tableColumn id="3" xr3:uid="{00000000-0010-0000-0000-000003000000}" name="Item"/>
    <tableColumn id="4" xr3:uid="{00000000-0010-0000-0000-000004000000}" name="Text"/>
  </tableColumns>
  <tableStyleInfo name="TableStyleMedium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95685DD-FE5B-483E-803C-C01716AB09E4}" name="Options" displayName="Options" ref="A3:B20" totalsRowShown="0">
  <autoFilter ref="A3:B20" xr:uid="{695685DD-FE5B-483E-803C-C01716AB09E4}"/>
  <tableColumns count="2">
    <tableColumn id="1" xr3:uid="{FB0BF8DD-2B77-4CBB-8D71-68D32149798F}" name="Group"/>
    <tableColumn id="2" xr3:uid="{D5F555DF-06A8-4715-87EF-8DEB9876FCAA}" name="Item"/>
  </tableColumns>
  <tableStyleInfo name="TableStyleMedium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4CE12A8-A25C-4E7B-8E86-FDF70B1512C7}" name="Table2" displayName="Table2" ref="A2:E10" totalsRowShown="0">
  <autoFilter ref="A2:E10" xr:uid="{D4CE12A8-A25C-4E7B-8E86-FDF70B1512C7}"/>
  <tableColumns count="5">
    <tableColumn id="1" xr3:uid="{6345A8FD-7BF5-44DE-9DB8-3E98460D42B4}" name="Hole"/>
    <tableColumn id="2" xr3:uid="{6BD0A48E-108E-4590-B55D-7EA1484471E2}" name="Bolt"/>
    <tableColumn id="3" xr3:uid="{B1FB7968-39AC-4F35-8C6A-07DB4DE8FC24}" name="Nut"/>
    <tableColumn id="4" xr3:uid="{2C26FBD5-A7F9-4747-A0AE-22BB97F882A9}" name="Thread"/>
    <tableColumn id="5" xr3:uid="{98B874B0-30D8-47D7-B168-00D26B195C69}" name="Washer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3:R20"/>
  <sheetViews>
    <sheetView workbookViewId="0">
      <selection activeCell="J25" sqref="J25"/>
    </sheetView>
  </sheetViews>
  <sheetFormatPr defaultRowHeight="14.5" x14ac:dyDescent="0.35"/>
  <cols>
    <col min="9" max="9" width="9" customWidth="1"/>
  </cols>
  <sheetData>
    <row r="3" spans="1:18" x14ac:dyDescent="0.35">
      <c r="A3" t="s">
        <v>16</v>
      </c>
      <c r="B3" t="s">
        <v>17</v>
      </c>
      <c r="F3" t="s">
        <v>16</v>
      </c>
      <c r="G3" s="2" t="str" cm="1">
        <f t="array" ref="G3:J3">TRANSPOSE(_xlfn.UNIQUE(Options[Group]))</f>
        <v>Greek</v>
      </c>
      <c r="H3" t="str">
        <v>Nato</v>
      </c>
      <c r="I3" t="str">
        <v>Swedish</v>
      </c>
      <c r="J3" t="str">
        <v>WWII</v>
      </c>
    </row>
    <row r="4" spans="1:18" x14ac:dyDescent="0.35">
      <c r="A4" t="s">
        <v>0</v>
      </c>
      <c r="B4" t="s">
        <v>1</v>
      </c>
      <c r="F4" t="s">
        <v>17</v>
      </c>
      <c r="G4" s="2" t="str" cm="1">
        <f t="array" ref="G4:G9">_xlfn._xlws.FILTER(Options[Item],Options[Group]=Group)</f>
        <v>Alfa</v>
      </c>
      <c r="H4" s="2" t="str" cm="1">
        <f t="array" ref="H4:H7">_xlfn._xlws.FILTER(Options[Item],Options[Group]=H3)</f>
        <v>Alfa</v>
      </c>
      <c r="I4" s="2" t="str" cm="1">
        <f t="array" ref="I4:I8">_xlfn._xlws.FILTER(Options[Item],Options[Group]=I3)</f>
        <v>Adam</v>
      </c>
      <c r="J4" s="2" t="str" cm="1">
        <f t="array" ref="J4:J5">_xlfn._xlws.FILTER(Options[Item],Options[Group]=J3)</f>
        <v>Afirm</v>
      </c>
      <c r="K4" s="2" t="e" cm="1" vm="1">
        <f t="array" ref="K4">_xlfn._xlws.FILTER(Options[Item],Options[Group]=K3)</f>
        <v>#VALUE!</v>
      </c>
      <c r="L4" s="2" t="e" cm="1" vm="1">
        <f t="array" ref="L4">_xlfn._xlws.FILTER(Options[Item],Options[Group]=L3)</f>
        <v>#VALUE!</v>
      </c>
      <c r="M4" s="2" t="e" cm="1" vm="1">
        <f t="array" ref="M4">_xlfn._xlws.FILTER(Options[Item],Options[Group]=M3)</f>
        <v>#VALUE!</v>
      </c>
      <c r="N4" s="2" t="e" cm="1" vm="1">
        <f t="array" ref="N4">_xlfn._xlws.FILTER(Options[Item],Options[Group]=N3)</f>
        <v>#VALUE!</v>
      </c>
      <c r="O4" s="2" t="e" cm="1" vm="1">
        <f t="array" ref="O4">_xlfn._xlws.FILTER(Options[Item],Options[Group]=O3)</f>
        <v>#VALUE!</v>
      </c>
      <c r="P4" s="2" t="e" cm="1" vm="1">
        <f t="array" ref="P4">_xlfn._xlws.FILTER(Options[Item],Options[Group]=P3)</f>
        <v>#VALUE!</v>
      </c>
    </row>
    <row r="5" spans="1:18" x14ac:dyDescent="0.35">
      <c r="A5" t="s">
        <v>0</v>
      </c>
      <c r="B5" t="s">
        <v>2</v>
      </c>
      <c r="G5" t="str">
        <v>Beta</v>
      </c>
      <c r="H5" t="str">
        <v>Bravo</v>
      </c>
      <c r="I5" t="str">
        <v>Bertil</v>
      </c>
      <c r="J5" t="str">
        <v>Dog</v>
      </c>
    </row>
    <row r="6" spans="1:18" x14ac:dyDescent="0.35">
      <c r="A6" t="s">
        <v>0</v>
      </c>
      <c r="B6" t="s">
        <v>3</v>
      </c>
      <c r="G6" t="str">
        <v>Gamma</v>
      </c>
      <c r="H6" t="str">
        <v>Charlie</v>
      </c>
      <c r="I6" t="str">
        <v>Cesar</v>
      </c>
    </row>
    <row r="7" spans="1:18" x14ac:dyDescent="0.35">
      <c r="A7" t="s">
        <v>0</v>
      </c>
      <c r="B7" t="s">
        <v>4</v>
      </c>
      <c r="G7" t="str">
        <v>Delta</v>
      </c>
      <c r="H7" t="str">
        <v>Delta</v>
      </c>
      <c r="I7" t="str">
        <v>David</v>
      </c>
      <c r="N7" t="s">
        <v>20</v>
      </c>
      <c r="O7" s="2" t="str" cm="1">
        <f t="array" ref="O7:R8">_xlfn.ANCHORARRAY(Group):Item</f>
        <v>Greek</v>
      </c>
      <c r="P7" t="str">
        <v>Nato</v>
      </c>
      <c r="Q7" t="str">
        <v>Swedish</v>
      </c>
      <c r="R7" t="str">
        <v>WWII</v>
      </c>
    </row>
    <row r="8" spans="1:18" x14ac:dyDescent="0.35">
      <c r="A8" t="s">
        <v>0</v>
      </c>
      <c r="B8" t="s">
        <v>5</v>
      </c>
      <c r="G8" t="str">
        <v>Epsilon</v>
      </c>
      <c r="I8" t="str">
        <v>Erik</v>
      </c>
      <c r="O8" t="str">
        <v>Alfa</v>
      </c>
      <c r="P8" t="str">
        <v>Alfa</v>
      </c>
      <c r="Q8" t="str">
        <v>Adam</v>
      </c>
      <c r="R8" t="str">
        <v>Afirm</v>
      </c>
    </row>
    <row r="9" spans="1:18" x14ac:dyDescent="0.35">
      <c r="A9" t="s">
        <v>0</v>
      </c>
      <c r="B9" t="s">
        <v>6</v>
      </c>
      <c r="G9" t="str">
        <v>Zeta</v>
      </c>
    </row>
    <row r="10" spans="1:18" x14ac:dyDescent="0.35">
      <c r="A10" t="s">
        <v>7</v>
      </c>
      <c r="B10" t="s">
        <v>1</v>
      </c>
      <c r="N10" t="s">
        <v>10</v>
      </c>
      <c r="O10" s="2" t="str" cm="1">
        <f t="array" ref="O10:O14">_xlfn.ANCHORARRAY(INDEX(_xlfn.ANCHORARRAY(Group):Item,2,_xlfn.XMATCH(N10,_xlfn.ANCHORARRAY(Group))))</f>
        <v>Adam</v>
      </c>
    </row>
    <row r="11" spans="1:18" x14ac:dyDescent="0.35">
      <c r="A11" t="s">
        <v>7</v>
      </c>
      <c r="B11" t="s">
        <v>8</v>
      </c>
      <c r="O11" t="str">
        <v>Bertil</v>
      </c>
    </row>
    <row r="12" spans="1:18" x14ac:dyDescent="0.35">
      <c r="A12" t="s">
        <v>7</v>
      </c>
      <c r="B12" t="s">
        <v>9</v>
      </c>
      <c r="O12" t="str">
        <v>Cesar</v>
      </c>
    </row>
    <row r="13" spans="1:18" x14ac:dyDescent="0.35">
      <c r="A13" t="s">
        <v>7</v>
      </c>
      <c r="B13" t="s">
        <v>4</v>
      </c>
      <c r="O13" t="str">
        <v>David</v>
      </c>
    </row>
    <row r="14" spans="1:18" x14ac:dyDescent="0.35">
      <c r="A14" t="s">
        <v>10</v>
      </c>
      <c r="B14" t="s">
        <v>11</v>
      </c>
      <c r="O14" t="str">
        <v>Erik</v>
      </c>
    </row>
    <row r="15" spans="1:18" x14ac:dyDescent="0.35">
      <c r="A15" t="s">
        <v>10</v>
      </c>
      <c r="B15" t="s">
        <v>12</v>
      </c>
    </row>
    <row r="16" spans="1:18" x14ac:dyDescent="0.35">
      <c r="A16" t="s">
        <v>10</v>
      </c>
      <c r="B16" t="s">
        <v>13</v>
      </c>
    </row>
    <row r="17" spans="1:8" x14ac:dyDescent="0.35">
      <c r="A17" t="s">
        <v>10</v>
      </c>
      <c r="B17" t="s">
        <v>14</v>
      </c>
    </row>
    <row r="18" spans="1:8" ht="15" thickBot="1" x14ac:dyDescent="0.4">
      <c r="A18" t="s">
        <v>10</v>
      </c>
      <c r="B18" t="s">
        <v>15</v>
      </c>
      <c r="E18" s="1" t="s">
        <v>18</v>
      </c>
      <c r="F18" s="1" t="s">
        <v>16</v>
      </c>
      <c r="G18" s="1" t="s">
        <v>17</v>
      </c>
      <c r="H18" s="1" t="s">
        <v>19</v>
      </c>
    </row>
    <row r="19" spans="1:8" x14ac:dyDescent="0.35">
      <c r="A19" t="s">
        <v>21</v>
      </c>
      <c r="B19" t="s">
        <v>22</v>
      </c>
      <c r="E19">
        <v>1</v>
      </c>
      <c r="F19" t="s">
        <v>7</v>
      </c>
      <c r="G19" t="s">
        <v>4</v>
      </c>
    </row>
    <row r="20" spans="1:8" x14ac:dyDescent="0.35">
      <c r="A20" t="s">
        <v>21</v>
      </c>
      <c r="B20" t="s">
        <v>23</v>
      </c>
      <c r="E20">
        <v>2</v>
      </c>
      <c r="F20" t="s">
        <v>21</v>
      </c>
      <c r="G20" t="s">
        <v>23</v>
      </c>
    </row>
  </sheetData>
  <dataValidations count="2">
    <dataValidation type="list" allowBlank="1" showInputMessage="1" showErrorMessage="1" sqref="F19:F20" xr:uid="{6760C57B-F8F2-4CBE-8E73-60C8E2B9DF75}">
      <formula1>_xlfn.ANCHORARRAY(Group)</formula1>
    </dataValidation>
    <dataValidation type="list" allowBlank="1" showInputMessage="1" showErrorMessage="1" sqref="G19:G20" xr:uid="{FB3A9CFD-826C-4E2F-A644-62D922471440}">
      <formula1>item_opt</formula1>
    </dataValidation>
  </dataValidations>
  <pageMargins left="0.7" right="0.7" top="0.75" bottom="0.75" header="0.3" footer="0.3"/>
  <drawing r:id="rId1"/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0794E-D09D-47C8-9AEB-A076A19B8681}">
  <dimension ref="A2:O32"/>
  <sheetViews>
    <sheetView tabSelected="1" topLeftCell="A13" workbookViewId="0">
      <selection activeCell="K32" sqref="K32"/>
    </sheetView>
  </sheetViews>
  <sheetFormatPr defaultRowHeight="14.5" x14ac:dyDescent="0.35"/>
  <cols>
    <col min="8" max="8" width="9.26953125" bestFit="1" customWidth="1"/>
    <col min="10" max="10" width="14.7265625" bestFit="1" customWidth="1"/>
  </cols>
  <sheetData>
    <row r="2" spans="1:9" x14ac:dyDescent="0.35">
      <c r="A2" t="s">
        <v>24</v>
      </c>
      <c r="B2" t="s">
        <v>37</v>
      </c>
      <c r="C2" t="s">
        <v>38</v>
      </c>
      <c r="D2" t="s">
        <v>36</v>
      </c>
      <c r="E2" t="s">
        <v>39</v>
      </c>
      <c r="H2" t="s">
        <v>29</v>
      </c>
      <c r="I2" t="s">
        <v>35</v>
      </c>
    </row>
    <row r="3" spans="1:9" x14ac:dyDescent="0.35">
      <c r="A3">
        <v>6</v>
      </c>
      <c r="B3" t="s">
        <v>26</v>
      </c>
      <c r="C3" t="s">
        <v>26</v>
      </c>
      <c r="D3" t="s">
        <v>30</v>
      </c>
      <c r="E3">
        <v>6</v>
      </c>
      <c r="H3" s="3">
        <v>1</v>
      </c>
      <c r="I3">
        <v>25.4</v>
      </c>
    </row>
    <row r="4" spans="1:9" x14ac:dyDescent="0.35">
      <c r="A4">
        <v>8</v>
      </c>
      <c r="B4" t="s">
        <v>25</v>
      </c>
      <c r="C4" t="s">
        <v>25</v>
      </c>
      <c r="D4" t="s">
        <v>30</v>
      </c>
      <c r="E4">
        <v>8</v>
      </c>
      <c r="H4" s="4">
        <v>0.9375</v>
      </c>
      <c r="I4" s="5" cm="1">
        <f t="array" ref="I4:I15">I3*_xlfn._TRO_TRAILING(H4:H95)</f>
        <v>23.8125</v>
      </c>
    </row>
    <row r="5" spans="1:9" x14ac:dyDescent="0.35">
      <c r="A5">
        <v>7</v>
      </c>
      <c r="B5" t="s">
        <v>27</v>
      </c>
      <c r="C5" t="s">
        <v>27</v>
      </c>
      <c r="D5" t="s">
        <v>29</v>
      </c>
      <c r="E5">
        <v>6</v>
      </c>
      <c r="H5" s="3">
        <v>0.875</v>
      </c>
      <c r="I5">
        <v>22.224999999999998</v>
      </c>
    </row>
    <row r="6" spans="1:9" x14ac:dyDescent="0.35">
      <c r="A6">
        <v>8</v>
      </c>
      <c r="B6" t="s">
        <v>28</v>
      </c>
      <c r="C6" t="s">
        <v>28</v>
      </c>
      <c r="D6" t="s">
        <v>29</v>
      </c>
      <c r="E6">
        <v>8</v>
      </c>
      <c r="H6" s="4">
        <v>0.8125</v>
      </c>
      <c r="I6">
        <v>20.637499999999999</v>
      </c>
    </row>
    <row r="7" spans="1:9" x14ac:dyDescent="0.35">
      <c r="A7">
        <v>10</v>
      </c>
      <c r="B7" t="s">
        <v>31</v>
      </c>
      <c r="C7" t="s">
        <v>31</v>
      </c>
      <c r="D7" t="s">
        <v>30</v>
      </c>
      <c r="E7">
        <v>10</v>
      </c>
      <c r="H7" s="4">
        <v>0.75</v>
      </c>
      <c r="I7">
        <v>19.049999999999997</v>
      </c>
    </row>
    <row r="8" spans="1:9" x14ac:dyDescent="0.35">
      <c r="A8">
        <v>12</v>
      </c>
      <c r="B8" t="s">
        <v>32</v>
      </c>
      <c r="C8" t="s">
        <v>32</v>
      </c>
      <c r="D8" t="s">
        <v>30</v>
      </c>
      <c r="E8">
        <v>12</v>
      </c>
      <c r="H8" s="4">
        <v>0.6875</v>
      </c>
      <c r="I8">
        <v>17.462499999999999</v>
      </c>
    </row>
    <row r="9" spans="1:9" x14ac:dyDescent="0.35">
      <c r="A9">
        <v>10</v>
      </c>
      <c r="B9" t="s">
        <v>33</v>
      </c>
      <c r="C9" t="s">
        <v>33</v>
      </c>
      <c r="D9" t="s">
        <v>29</v>
      </c>
      <c r="E9">
        <v>10</v>
      </c>
      <c r="H9" s="4">
        <v>0.625</v>
      </c>
      <c r="I9">
        <v>15.875</v>
      </c>
    </row>
    <row r="10" spans="1:9" x14ac:dyDescent="0.35">
      <c r="A10">
        <v>13</v>
      </c>
      <c r="B10" t="s">
        <v>34</v>
      </c>
      <c r="C10" t="s">
        <v>34</v>
      </c>
      <c r="D10" t="s">
        <v>29</v>
      </c>
      <c r="E10">
        <v>14</v>
      </c>
      <c r="H10" s="4">
        <v>0.5625</v>
      </c>
      <c r="I10">
        <v>14.2875</v>
      </c>
    </row>
    <row r="11" spans="1:9" x14ac:dyDescent="0.35">
      <c r="H11" s="4">
        <v>0.5</v>
      </c>
      <c r="I11">
        <v>12.7</v>
      </c>
    </row>
    <row r="12" spans="1:9" x14ac:dyDescent="0.35">
      <c r="H12" s="4">
        <v>0.4375</v>
      </c>
      <c r="I12">
        <v>11.112499999999999</v>
      </c>
    </row>
    <row r="13" spans="1:9" x14ac:dyDescent="0.35">
      <c r="H13" s="4">
        <v>0.375</v>
      </c>
      <c r="I13">
        <v>9.5249999999999986</v>
      </c>
    </row>
    <row r="14" spans="1:9" x14ac:dyDescent="0.35">
      <c r="H14" s="4">
        <v>0.3125</v>
      </c>
      <c r="I14">
        <v>7.9375</v>
      </c>
    </row>
    <row r="15" spans="1:9" x14ac:dyDescent="0.35">
      <c r="H15" s="4">
        <v>0.25</v>
      </c>
      <c r="I15">
        <v>6.35</v>
      </c>
    </row>
    <row r="17" spans="1:15" ht="17.5" thickBot="1" x14ac:dyDescent="0.45">
      <c r="J17" s="11" t="s">
        <v>45</v>
      </c>
    </row>
    <row r="18" spans="1:15" ht="15" thickTop="1" x14ac:dyDescent="0.35"/>
    <row r="21" spans="1:15" x14ac:dyDescent="0.35">
      <c r="A21" s="6" t="str" cm="1">
        <f t="array" ref="A21:A25">TRANSPOSE(Table2[#Headers])</f>
        <v>Hole</v>
      </c>
      <c r="B21" s="8"/>
      <c r="C21" s="9" cm="1">
        <f t="array" aca="1" ref="C21:C25" ca="1">_xlfn.BYROW(B21:endDown(K21),_xlfn.LAMBDA(_xlpm.r,
_xlfn.LET(_xlpm.options,_xlfn.ANCHORARRAY(INDEX(_xlpm.r,COLUMNS(_xlpm.r))),
_xlpm.selected,_xlfn.TAKE(_xlpm.r,,1),
_xlpm.firstOption,INDEX(_xlpm.options,1),
_xlpm.output,_xlfn.IFS(
  (_xlpm.selected&lt;&gt;"")*ISERROR(_xlfn.XMATCH(_xlpm.selected,_xlpm.options)),"#N/A",
  (COLUMNS(_xlpm.options)=1),_xlpm.firstOption,
  (COLUMNS(_xlpm.options)=1)*(_xlpm.selected=""),_xlpm.firstOption,
  _xlpm.selected="","",
  _xlpm.selected=_xlpm.firstOption,"",
  1,""
),
IFERROR(_xlpm.output,"")
)))</f>
        <v>8</v>
      </c>
      <c r="J21" t="s">
        <v>40</v>
      </c>
      <c r="K21" s="2" cm="1">
        <f t="array" ref="K21">_xlfn.LAMBDA(_xlpm.fields,_xlpm.selectors,_xlpm.fieldNum,
_xlfn.LET(
_xlpm.currentField,INDEX(_xlpm.fields,,_xlpm.fieldNum),
_xlpm.currentValue,INDEX(_xlpm.selectors,_xlpm.fieldNum),
_xlpm.outputArray,IF(_xlpm.fieldNum=0,_xlpm.fields,_xlpm.currentField),
_xlpm.filtered,_xlfn._xlws.FILTER(_xlpm.outputArray,
  ((_xlpm.fieldNum=1)+(INDEX(_xlpm.fields,,1)=INDEX(_xlpm.selectors,1))+(INDEX(_xlpm.selectors,1)=0))
 *((_xlpm.fieldNum=2)+(INDEX(_xlpm.fields,,2)=INDEX(_xlpm.selectors,2))+(INDEX(_xlpm.selectors,2)=0))
 *((_xlpm.fieldNum=3)+(INDEX(_xlpm.fields,,3)=INDEX(_xlpm.selectors,3))+(INDEX(_xlpm.selectors,3)=0))
 *((_xlpm.fieldNum=4)+(INDEX(_xlpm.fields,,4)=INDEX(_xlpm.selectors,4))+(INDEX(_xlpm.selectors,4)=0))
 *((_xlpm.fieldNum=5)+(INDEX(_xlpm.fields,,5)=INDEX(_xlpm.selectors,5))+(INDEX(_xlpm.selectors,5)=0))
 ),
_xlpm.output,_xlfn.UNIQUE(_xlpm.filtered),
_xlfn.IFS(
  _xlpm.fieldNum&gt;0,TRANSPOSE(_xlpm.output),
  ROWS(_xlpm.output)=1,_xlpm.output,
  1,ROWS(_xlpm.output) &amp; " rows"
)
)
)(Table2[],$B$21:$B$25,ROWS(J$21:$J21))</f>
        <v>8</v>
      </c>
    </row>
    <row r="22" spans="1:15" x14ac:dyDescent="0.35">
      <c r="A22" s="7" t="str">
        <v>Bolt</v>
      </c>
      <c r="B22" s="8"/>
      <c r="C22" t="str">
        <f ca="1"/>
        <v/>
      </c>
      <c r="J22" t="s">
        <v>41</v>
      </c>
      <c r="K22" s="2" t="str" cm="1">
        <f t="array" ref="K22:L22">_xlfn.LAMBDA(_xlpm.fields,_xlpm.selectors,_xlpm.fieldNum,
_xlfn.LET(
_xlpm.currentField,INDEX(_xlpm.fields,,_xlpm.fieldNum),
_xlpm.currentValue,INDEX(_xlpm.selectors,_xlpm.fieldNum),
_xlpm.outputArray,IF(_xlpm.fieldNum=0,_xlpm.fields,_xlpm.currentField),
_xlpm.filtered,_xlfn._xlws.FILTER(_xlpm.outputArray,
  ((_xlpm.fieldNum=1)+(INDEX(_xlpm.fields,,1)=INDEX(_xlpm.selectors,1))+(INDEX(_xlpm.selectors,1)=0))
 *((_xlpm.fieldNum=2)+(INDEX(_xlpm.fields,,2)=INDEX(_xlpm.selectors,2))+(INDEX(_xlpm.selectors,2)=0))
 *((_xlpm.fieldNum=3)+(INDEX(_xlpm.fields,,3)=INDEX(_xlpm.selectors,3))+(INDEX(_xlpm.selectors,3)=0))
 *((_xlpm.fieldNum=4)+(INDEX(_xlpm.fields,,4)=INDEX(_xlpm.selectors,4))+(INDEX(_xlpm.selectors,4)=0))
 *((_xlpm.fieldNum=5)+(INDEX(_xlpm.fields,,5)=INDEX(_xlpm.selectors,5))+(INDEX(_xlpm.selectors,5)=0))
 ),
_xlpm.output,_xlfn.UNIQUE(_xlpm.filtered),
_xlfn.IFS(
  _xlpm.fieldNum&gt;0,TRANSPOSE(_xlpm.output),
  ROWS(_xlpm.output)=1,_xlpm.output,
  1,ROWS(_xlpm.output) &amp; " rows"
)
)
)(Table2[],$B$21:$B$25,ROWS(J$21:$J22))</f>
        <v>M8</v>
      </c>
      <c r="L22" t="str">
        <v>5/16"</v>
      </c>
    </row>
    <row r="23" spans="1:15" x14ac:dyDescent="0.35">
      <c r="A23" s="7" t="str">
        <v>Nut</v>
      </c>
      <c r="B23" s="8"/>
      <c r="C23" s="10" t="str">
        <f ca="1"/>
        <v/>
      </c>
      <c r="J23" t="s">
        <v>42</v>
      </c>
      <c r="K23" s="2" t="str" cm="1">
        <f t="array" ref="K23:L23">_xlfn.LAMBDA(_xlpm.fields,_xlpm.selectors,_xlpm.fieldNum,
_xlfn.LET(
_xlpm.currentField,INDEX(_xlpm.fields,,_xlpm.fieldNum),
_xlpm.currentValue,INDEX(_xlpm.selectors,_xlpm.fieldNum),
_xlpm.outputArray,IF(_xlpm.fieldNum=0,_xlpm.fields,_xlpm.currentField),
_xlpm.filtered,_xlfn._xlws.FILTER(_xlpm.outputArray,
  ((_xlpm.fieldNum=1)+(INDEX(_xlpm.fields,,1)=INDEX(_xlpm.selectors,1))+(INDEX(_xlpm.selectors,1)=0))
 *((_xlpm.fieldNum=2)+(INDEX(_xlpm.fields,,2)=INDEX(_xlpm.selectors,2))+(INDEX(_xlpm.selectors,2)=0))
 *((_xlpm.fieldNum=3)+(INDEX(_xlpm.fields,,3)=INDEX(_xlpm.selectors,3))+(INDEX(_xlpm.selectors,3)=0))
 *((_xlpm.fieldNum=4)+(INDEX(_xlpm.fields,,4)=INDEX(_xlpm.selectors,4))+(INDEX(_xlpm.selectors,4)=0))
 *((_xlpm.fieldNum=5)+(INDEX(_xlpm.fields,,5)=INDEX(_xlpm.selectors,5))+(INDEX(_xlpm.selectors,5)=0))
 ),
_xlpm.output,_xlfn.UNIQUE(_xlpm.filtered),
_xlfn.IFS(
  _xlpm.fieldNum&gt;0,TRANSPOSE(_xlpm.output),
  ROWS(_xlpm.output)=1,_xlpm.output,
  1,ROWS(_xlpm.output) &amp; " rows"
)
)
)(Table2[],$B$21:$B$25,ROWS(J$21:$J23))</f>
        <v>M8</v>
      </c>
      <c r="L23" t="str">
        <v>5/16"</v>
      </c>
    </row>
    <row r="24" spans="1:15" x14ac:dyDescent="0.35">
      <c r="A24" s="7" t="str">
        <v>Thread</v>
      </c>
      <c r="B24" s="8"/>
      <c r="C24" s="10" t="str">
        <f ca="1"/>
        <v/>
      </c>
      <c r="J24" t="s">
        <v>43</v>
      </c>
      <c r="K24" s="2" t="str" cm="1">
        <f t="array" ref="K24:L24">_xlfn.LAMBDA(_xlpm.fields,_xlpm.selectors,_xlpm.fieldNum,
_xlfn.LET(
_xlpm.currentField,INDEX(_xlpm.fields,,_xlpm.fieldNum),
_xlpm.currentValue,INDEX(_xlpm.selectors,_xlpm.fieldNum),
_xlpm.outputArray,IF(_xlpm.fieldNum=0,_xlpm.fields,_xlpm.currentField),
_xlpm.filtered,_xlfn._xlws.FILTER(_xlpm.outputArray,
  ((_xlpm.fieldNum=1)+(INDEX(_xlpm.fields,,1)=INDEX(_xlpm.selectors,1))+(INDEX(_xlpm.selectors,1)=0))
 *((_xlpm.fieldNum=2)+(INDEX(_xlpm.fields,,2)=INDEX(_xlpm.selectors,2))+(INDEX(_xlpm.selectors,2)=0))
 *((_xlpm.fieldNum=3)+(INDEX(_xlpm.fields,,3)=INDEX(_xlpm.selectors,3))+(INDEX(_xlpm.selectors,3)=0))
 *((_xlpm.fieldNum=4)+(INDEX(_xlpm.fields,,4)=INDEX(_xlpm.selectors,4))+(INDEX(_xlpm.selectors,4)=0))
 *((_xlpm.fieldNum=5)+(INDEX(_xlpm.fields,,5)=INDEX(_xlpm.selectors,5))+(INDEX(_xlpm.selectors,5)=0))
 ),
_xlpm.output,_xlfn.UNIQUE(_xlpm.filtered),
_xlfn.IFS(
  _xlpm.fieldNum&gt;0,TRANSPOSE(_xlpm.output),
  ROWS(_xlpm.output)=1,_xlpm.output,
  1,ROWS(_xlpm.output) &amp; " rows"
)
)
)(Table2[],$B$21:$B$25,ROWS(J$21:$J24))</f>
        <v>Millimeter</v>
      </c>
      <c r="L24" t="str">
        <v>Tum</v>
      </c>
    </row>
    <row r="25" spans="1:15" x14ac:dyDescent="0.35">
      <c r="A25" s="7" t="str">
        <v>Washer</v>
      </c>
      <c r="B25" s="8">
        <v>8</v>
      </c>
      <c r="C25" s="10" t="str">
        <f ca="1"/>
        <v/>
      </c>
      <c r="J25" t="s">
        <v>44</v>
      </c>
      <c r="K25" s="2" cm="1">
        <f t="array" ref="K25:O25">_xlfn.LAMBDA(_xlpm.fields,_xlpm.selectors,_xlpm.fieldNum,
_xlfn.LET(
_xlpm.currentField,INDEX(_xlpm.fields,,_xlpm.fieldNum),
_xlpm.currentValue,INDEX(_xlpm.selectors,_xlpm.fieldNum),
_xlpm.outputArray,IF(_xlpm.fieldNum=0,_xlpm.fields,_xlpm.currentField),
_xlpm.filtered,_xlfn._xlws.FILTER(_xlpm.outputArray,
  ((_xlpm.fieldNum=1)+(INDEX(_xlpm.fields,,1)=INDEX(_xlpm.selectors,1))+(INDEX(_xlpm.selectors,1)=0))
 *((_xlpm.fieldNum=2)+(INDEX(_xlpm.fields,,2)=INDEX(_xlpm.selectors,2))+(INDEX(_xlpm.selectors,2)=0))
 *((_xlpm.fieldNum=3)+(INDEX(_xlpm.fields,,3)=INDEX(_xlpm.selectors,3))+(INDEX(_xlpm.selectors,3)=0))
 *((_xlpm.fieldNum=4)+(INDEX(_xlpm.fields,,4)=INDEX(_xlpm.selectors,4))+(INDEX(_xlpm.selectors,4)=0))
 *((_xlpm.fieldNum=5)+(INDEX(_xlpm.fields,,5)=INDEX(_xlpm.selectors,5))+(INDEX(_xlpm.selectors,5)=0))
 ),
_xlpm.output,_xlfn.UNIQUE(_xlpm.filtered),
_xlfn.IFS(
  _xlpm.fieldNum&gt;0,TRANSPOSE(_xlpm.output),
  ROWS(_xlpm.output)=1,_xlpm.output,
  1,ROWS(_xlpm.output) &amp; " rows"
)
)
)(Table2[],$B$21:$B$25,ROWS(J$21:$J25))</f>
        <v>6</v>
      </c>
      <c r="L25">
        <v>8</v>
      </c>
      <c r="M25">
        <v>10</v>
      </c>
      <c r="N25">
        <v>12</v>
      </c>
      <c r="O25">
        <v>14</v>
      </c>
    </row>
    <row r="27" spans="1:15" ht="15" thickBot="1" x14ac:dyDescent="0.4">
      <c r="L27" s="13"/>
      <c r="M27" s="13"/>
      <c r="N27" s="13"/>
      <c r="O27" s="13"/>
    </row>
    <row r="30" spans="1:15" ht="15" thickBot="1" x14ac:dyDescent="0.4">
      <c r="B30" s="13" t="str" cm="1">
        <f t="array" ref="B30:F30">Table2[#Headers]</f>
        <v>Hole</v>
      </c>
      <c r="C30" t="str">
        <v>Bolt</v>
      </c>
      <c r="D30" t="str">
        <v>Nut</v>
      </c>
      <c r="E30" t="str">
        <v>Thread</v>
      </c>
      <c r="F30" t="str">
        <v>Washer</v>
      </c>
    </row>
    <row r="31" spans="1:15" x14ac:dyDescent="0.35">
      <c r="A31" s="10" t="s">
        <v>46</v>
      </c>
      <c r="B31" s="12" cm="1">
        <f t="array" ref="B31:F32">_xlfn.LAMBDA(_xlpm.fields,_xlpm.selectors,_xlpm.fieldNum,
_xlfn.LET(
_xlpm.currentField,INDEX(_xlpm.fields,,_xlpm.fieldNum),
_xlpm.currentValue,INDEX(_xlpm.selectors,_xlpm.fieldNum),
_xlpm.outputArray,IF(_xlpm.fieldNum=0,_xlpm.fields,_xlpm.currentField),
_xlpm.filtered,_xlfn._xlws.FILTER(_xlpm.outputArray,
  ((_xlpm.fieldNum=1)+(INDEX(_xlpm.fields,,1)=INDEX(_xlpm.selectors,1))+(INDEX(_xlpm.selectors,1)=0))
 *((_xlpm.fieldNum=2)+(INDEX(_xlpm.fields,,2)=INDEX(_xlpm.selectors,2))+(INDEX(_xlpm.selectors,2)=0))
 *((_xlpm.fieldNum=3)+(INDEX(_xlpm.fields,,3)=INDEX(_xlpm.selectors,3))+(INDEX(_xlpm.selectors,3)=0))
 *((_xlpm.fieldNum=4)+(INDEX(_xlpm.fields,,4)=INDEX(_xlpm.selectors,4))+(INDEX(_xlpm.selectors,4)=0))
 *((_xlpm.fieldNum=5)+(INDEX(_xlpm.fields,,5)=INDEX(_xlpm.selectors,5))+(INDEX(_xlpm.selectors,5)=0))
 ),
_xlpm.output,_xlfn.UNIQUE(_xlpm.filtered),
_xlfn.IFS(
  _xlpm.fieldNum&gt;0,TRANSPOSE(_xlpm.output),
  ROWS(_xlpm.output)&gt;=1,_xlpm.output,
  1,ROWS(_xlpm.output) &amp; " rows"
)
)
)(Table2[],$B$21:$B$25,0)</f>
        <v>8</v>
      </c>
      <c r="C31" t="str">
        <v>M8</v>
      </c>
      <c r="D31" t="str">
        <v>M8</v>
      </c>
      <c r="E31" t="str">
        <v>Millimeter</v>
      </c>
      <c r="F31">
        <v>8</v>
      </c>
    </row>
    <row r="32" spans="1:15" x14ac:dyDescent="0.35">
      <c r="B32">
        <v>8</v>
      </c>
      <c r="C32" t="str">
        <v>5/16"</v>
      </c>
      <c r="D32" t="str">
        <v>5/16"</v>
      </c>
      <c r="E32" t="str">
        <v>Tum</v>
      </c>
      <c r="F32">
        <v>8</v>
      </c>
    </row>
  </sheetData>
  <dataValidations disablePrompts="1" count="5">
    <dataValidation type="list" allowBlank="1" showInputMessage="1" showErrorMessage="1" sqref="B21" xr:uid="{8291FC5E-270D-4314-9C55-975CB556726D}">
      <formula1>_xlfn.ANCHORARRAY(valList1_anchor)</formula1>
    </dataValidation>
    <dataValidation type="list" allowBlank="1" showInputMessage="1" showErrorMessage="1" sqref="B22" xr:uid="{B99B3E72-0E6B-4CC2-A562-CE673D03CB7C}">
      <formula1>_xlfn.ANCHORARRAY(valList2_anchor)</formula1>
    </dataValidation>
    <dataValidation type="list" allowBlank="1" showInputMessage="1" showErrorMessage="1" sqref="B23" xr:uid="{AC8DC134-804D-4ED9-AF6B-2E0C8A139AB1}">
      <formula1>_xlfn.ANCHORARRAY(valList3_anchor)</formula1>
    </dataValidation>
    <dataValidation type="list" allowBlank="1" showInputMessage="1" showErrorMessage="1" sqref="B24" xr:uid="{AC32B0B8-84DD-4D2E-AB9A-07DBEDC24398}">
      <formula1>_xlfn.ANCHORARRAY(valList4_anchor)</formula1>
    </dataValidation>
    <dataValidation type="list" allowBlank="1" showInputMessage="1" showErrorMessage="1" sqref="B25" xr:uid="{FBBB7BAB-BD87-47D0-8CC8-6A48C53F7313}">
      <formula1>_xlfn.ANCHORARRAY(valList5_anchor)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7</vt:i4>
      </vt:variant>
    </vt:vector>
  </HeadingPairs>
  <TitlesOfParts>
    <vt:vector size="9" baseType="lpstr">
      <vt:lpstr>Sheet1</vt:lpstr>
      <vt:lpstr>Sheet2</vt:lpstr>
      <vt:lpstr>Group</vt:lpstr>
      <vt:lpstr>Item</vt:lpstr>
      <vt:lpstr>valList1_anchor</vt:lpstr>
      <vt:lpstr>valList2_anchor</vt:lpstr>
      <vt:lpstr>valList3_anchor</vt:lpstr>
      <vt:lpstr>valList4_anchor</vt:lpstr>
      <vt:lpstr>valList5_anchor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bo@sinander.se</dc:creator>
  <cp:lastModifiedBy>Bo Sinander</cp:lastModifiedBy>
  <dcterms:created xsi:type="dcterms:W3CDTF">2023-05-11T09:41:19Z</dcterms:created>
  <dcterms:modified xsi:type="dcterms:W3CDTF">2025-03-14T19:04:49Z</dcterms:modified>
</cp:coreProperties>
</file>