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tro" sheetId="1" state="visible" r:id="rId1"/>
    <sheet xmlns:r="http://schemas.openxmlformats.org/officeDocument/2006/relationships" name="R1 – XLOOKUP" sheetId="2" state="visible" r:id="rId2"/>
    <sheet xmlns:r="http://schemas.openxmlformats.org/officeDocument/2006/relationships" name="R2 – QUERY vs PIVOTBY" sheetId="3" state="visible" r:id="rId3"/>
    <sheet xmlns:r="http://schemas.openxmlformats.org/officeDocument/2006/relationships" name="R3 – Webbdata" sheetId="4" state="visible" r:id="rId4"/>
    <sheet xmlns:r="http://schemas.openxmlformats.org/officeDocument/2006/relationships" name="Score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2">
    <font>
      <name val="Calibri"/>
      <family val="2"/>
      <color theme="1"/>
      <sz val="11"/>
      <scheme val="minor"/>
    </font>
    <font>
      <name val="Calibri"/>
      <b val="1"/>
      <color rgb="000D3D6B"/>
      <sz val="22"/>
    </font>
    <font>
      <name val="Calibri"/>
      <color rgb="00666666"/>
      <sz val="14"/>
    </font>
    <font>
      <name val="Calibri"/>
      <b val="1"/>
      <color rgb="000D3D6B"/>
      <sz val="11"/>
    </font>
    <font>
      <name val="Calibri"/>
      <b val="1"/>
      <color rgb="00FFFFFF"/>
      <sz val="13"/>
    </font>
    <font>
      <name val="Calibri"/>
      <b val="1"/>
      <color rgb="001F5C9A"/>
      <sz val="11"/>
    </font>
    <font>
      <name val="Calibri"/>
      <color rgb="00333333"/>
      <sz val="10"/>
    </font>
    <font>
      <name val="Courier New"/>
      <color rgb="001A5276"/>
      <sz val="9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color rgb="00222222"/>
      <sz val="10"/>
    </font>
    <font>
      <name val="Calibri"/>
      <i val="1"/>
      <color rgb="00666666"/>
      <sz val="9"/>
    </font>
    <font>
      <name val="Calibri"/>
      <b val="1"/>
      <color rgb="000D3D6B"/>
      <sz val="14"/>
    </font>
    <font>
      <name val="Calibri"/>
      <i val="1"/>
      <color rgb="00666666"/>
      <sz val="10"/>
    </font>
    <font>
      <name val="Calibri"/>
      <color rgb="00000000"/>
      <sz val="11"/>
    </font>
    <font>
      <name val="Calibri"/>
      <b val="1"/>
      <color rgb="00000000"/>
      <sz val="11"/>
    </font>
    <font>
      <name val="Calibri"/>
      <b val="1"/>
      <color rgb="00666666"/>
      <sz val="11"/>
    </font>
    <font>
      <name val="Calibri"/>
      <b val="1"/>
      <color rgb="00000000"/>
      <sz val="12"/>
    </font>
    <font>
      <name val="Calibri"/>
      <b val="1"/>
      <color rgb="00FFFFFF"/>
      <sz val="12"/>
    </font>
    <font>
      <name val="Calibri"/>
      <b val="1"/>
      <color rgb="000D3D6B"/>
      <sz val="10"/>
    </font>
    <font>
      <name val="Calibri"/>
      <color rgb="001A5276"/>
      <sz val="9"/>
    </font>
    <font>
      <name val="Calibri"/>
      <b val="1"/>
      <color rgb="004285F4"/>
      <sz val="10"/>
    </font>
    <font>
      <name val="Calibri"/>
      <b val="1"/>
      <color rgb="001A5276"/>
      <sz val="10"/>
    </font>
    <font>
      <name val="Calibri"/>
      <color rgb="00000000"/>
      <sz val="9"/>
    </font>
    <font>
      <name val="Calibri"/>
      <b val="1"/>
      <color rgb="00666666"/>
      <sz val="10"/>
    </font>
    <font>
      <name val="Calibri"/>
      <sz val="10"/>
    </font>
    <font>
      <name val="Calibri"/>
      <color rgb="00666666"/>
      <sz val="10"/>
    </font>
    <font>
      <name val="Calibri"/>
      <b val="1"/>
      <color rgb="00333333"/>
      <sz val="10"/>
    </font>
    <font>
      <name val="Calibri"/>
      <b val="1"/>
      <color rgb="000D3D6B"/>
      <sz val="18"/>
    </font>
    <font>
      <name val="Calibri"/>
      <b val="1"/>
      <color rgb="00222222"/>
      <sz val="10"/>
    </font>
    <font>
      <name val="Calibri"/>
      <b val="1"/>
      <color rgb="00217346"/>
      <sz val="10"/>
    </font>
    <font>
      <name val="Calibri"/>
      <b val="1"/>
      <color rgb="00222222"/>
      <sz val="11"/>
    </font>
  </fonts>
  <fills count="13">
    <fill>
      <patternFill/>
    </fill>
    <fill>
      <patternFill patternType="gray125"/>
    </fill>
    <fill>
      <patternFill patternType="solid">
        <fgColor rgb="00D0E4F7"/>
      </patternFill>
    </fill>
    <fill>
      <patternFill patternType="solid">
        <fgColor rgb="001F5C9A"/>
      </patternFill>
    </fill>
    <fill>
      <patternFill patternType="solid">
        <fgColor rgb="00F5F5F5"/>
      </patternFill>
    </fill>
    <fill>
      <patternFill patternType="solid">
        <fgColor rgb="00EBF5FB"/>
      </patternFill>
    </fill>
    <fill>
      <patternFill patternType="solid">
        <fgColor rgb="000D3D6B"/>
      </patternFill>
    </fill>
    <fill>
      <patternFill patternType="solid">
        <fgColor rgb="00FFFFFF"/>
      </patternFill>
    </fill>
    <fill>
      <patternFill patternType="solid">
        <fgColor rgb="00217346"/>
      </patternFill>
    </fill>
    <fill>
      <patternFill patternType="solid">
        <fgColor rgb="00FAFAFA"/>
      </patternFill>
    </fill>
    <fill>
      <patternFill patternType="solid">
        <fgColor rgb="004285F4"/>
      </patternFill>
    </fill>
    <fill>
      <patternFill patternType="solid">
        <fgColor rgb="00E8F0FE"/>
      </patternFill>
    </fill>
    <fill>
      <patternFill patternType="solid">
        <fgColor rgb="00C6EFCE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7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indent="1"/>
    </xf>
    <xf numFmtId="0" fontId="0" fillId="0" borderId="1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indent="1"/>
    </xf>
    <xf numFmtId="0" fontId="6" fillId="4" borderId="1" applyAlignment="1" pivotButton="0" quotePrefix="0" xfId="0">
      <alignment horizontal="left" vertical="center" wrapText="1" indent="1"/>
    </xf>
    <xf numFmtId="0" fontId="7" fillId="5" borderId="1" applyAlignment="1" pivotButton="0" quotePrefix="0" xfId="0">
      <alignment horizontal="left" vertical="center" indent="1"/>
    </xf>
    <xf numFmtId="0" fontId="8" fillId="6" borderId="1" applyAlignment="1" pivotButton="0" quotePrefix="0" xfId="0">
      <alignment horizontal="left" vertical="center" indent="1"/>
    </xf>
    <xf numFmtId="0" fontId="9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left" vertical="center" indent="1"/>
    </xf>
    <xf numFmtId="0" fontId="0" fillId="4" borderId="1" pivotButton="0" quotePrefix="0" xfId="0"/>
    <xf numFmtId="0" fontId="11" fillId="4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left" vertical="center" indent="1"/>
    </xf>
    <xf numFmtId="0" fontId="0" fillId="7" borderId="1" pivotButton="0" quotePrefix="0" xfId="0"/>
    <xf numFmtId="0" fontId="11" fillId="7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8" fillId="8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/>
    </xf>
    <xf numFmtId="0" fontId="14" fillId="0" borderId="1" applyAlignment="1" pivotButton="0" quotePrefix="0" xfId="0">
      <alignment horizontal="right" vertical="center"/>
    </xf>
    <xf numFmtId="0" fontId="15" fillId="4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right" vertical="center"/>
    </xf>
    <xf numFmtId="0" fontId="16" fillId="4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8" fillId="8" borderId="1" applyAlignment="1" pivotButton="0" quotePrefix="0" xfId="0">
      <alignment horizontal="center" vertical="center"/>
    </xf>
    <xf numFmtId="0" fontId="18" fillId="10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left" vertical="center" wrapText="1"/>
    </xf>
    <xf numFmtId="0" fontId="13" fillId="9" borderId="1" applyAlignment="1" pivotButton="0" quotePrefix="0" xfId="0">
      <alignment horizontal="left" vertical="center"/>
    </xf>
    <xf numFmtId="0" fontId="21" fillId="11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/>
    </xf>
    <xf numFmtId="0" fontId="22" fillId="2" borderId="1" applyAlignment="1" pivotButton="0" quotePrefix="0" xfId="0">
      <alignment horizontal="left" vertical="center" indent="1"/>
    </xf>
    <xf numFmtId="0" fontId="14" fillId="0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left" vertical="center"/>
    </xf>
    <xf numFmtId="0" fontId="19" fillId="4" borderId="1" applyAlignment="1" pivotButton="0" quotePrefix="0" xfId="0">
      <alignment horizontal="left" vertical="center"/>
    </xf>
    <xf numFmtId="0" fontId="13" fillId="4" borderId="1" applyAlignment="1" pivotButton="0" quotePrefix="0" xfId="0">
      <alignment horizontal="left" vertical="center"/>
    </xf>
    <xf numFmtId="0" fontId="21" fillId="11" borderId="1" applyAlignment="1" pivotButton="0" quotePrefix="0" xfId="0">
      <alignment horizontal="left" vertical="center"/>
    </xf>
    <xf numFmtId="0" fontId="13" fillId="11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 wrapText="1"/>
    </xf>
    <xf numFmtId="0" fontId="24" fillId="0" borderId="1" applyAlignment="1" pivotButton="0" quotePrefix="0" xfId="0">
      <alignment horizontal="left" vertical="center"/>
    </xf>
    <xf numFmtId="0" fontId="13" fillId="0" borderId="1" applyAlignment="1" pivotButton="0" quotePrefix="0" xfId="0">
      <alignment horizontal="left" vertical="center"/>
    </xf>
    <xf numFmtId="0" fontId="22" fillId="11" borderId="1" applyAlignment="1" pivotButton="0" quotePrefix="0" xfId="0">
      <alignment horizontal="left" vertical="center" indent="1"/>
    </xf>
    <xf numFmtId="0" fontId="13" fillId="0" borderId="1" applyAlignment="1" pivotButton="0" quotePrefix="0" xfId="0">
      <alignment horizontal="left" vertical="center" indent="1"/>
    </xf>
    <xf numFmtId="0" fontId="9" fillId="8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24" fillId="0" borderId="1" applyAlignment="1" pivotButton="0" quotePrefix="0" xfId="0">
      <alignment horizontal="left" vertical="center" indent="1"/>
    </xf>
    <xf numFmtId="0" fontId="25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26" fillId="0" borderId="1" applyAlignment="1" pivotButton="0" quotePrefix="0" xfId="0">
      <alignment horizontal="left" vertical="center" indent="1"/>
    </xf>
    <xf numFmtId="0" fontId="7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0" fontId="27" fillId="0" borderId="1" applyAlignment="1" pivotButton="0" quotePrefix="0" xfId="0">
      <alignment horizontal="left" vertical="center" wrapText="1"/>
    </xf>
    <xf numFmtId="0" fontId="28" fillId="0" borderId="0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left" vertical="center"/>
    </xf>
    <xf numFmtId="0" fontId="29" fillId="4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/>
    </xf>
    <xf numFmtId="0" fontId="21" fillId="0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center" vertical="center"/>
    </xf>
    <xf numFmtId="0" fontId="30" fillId="0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31" fillId="2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 indent="1"/>
    </xf>
    <xf numFmtId="0" fontId="8" fillId="10" borderId="1" applyAlignment="1" pivotButton="0" quotePrefix="0" xfId="0">
      <alignment horizontal="left" vertical="center" indent="1"/>
    </xf>
    <xf numFmtId="0" fontId="10" fillId="12" borderId="1" applyAlignment="1" pivotButton="0" quotePrefix="0" xfId="0">
      <alignment horizontal="left" vertical="center" indent="2"/>
    </xf>
    <xf numFmtId="0" fontId="10" fillId="11" borderId="1" applyAlignment="1" pivotButton="0" quotePrefix="0" xfId="0">
      <alignment horizontal="left" vertical="center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L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20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20" customWidth="1" min="11" max="11"/>
    <col width="2" customWidth="1" min="12" max="12"/>
  </cols>
  <sheetData>
    <row r="1" ht="8" customHeight="1"/>
    <row r="2" ht="40" customHeight="1">
      <c r="B2" s="1" t="inlineStr">
        <is>
          <t>Prata Excel med oss #40</t>
        </is>
      </c>
    </row>
    <row r="3" ht="25" customHeight="1">
      <c r="B3" s="2" t="inlineStr">
        <is>
          <t>Excel vs Google Sheets — vilken vinner och när?</t>
        </is>
      </c>
    </row>
    <row r="4" ht="8" customHeight="1"/>
    <row r="5" ht="22" customHeight="1">
      <c r="B5" s="3" t="inlineStr">
        <is>
          <t>▸  Var du inte med förra gången (#39)?  Tre saker att känna till: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 ht="18" customHeight="1">
      <c r="B6" s="5" t="inlineStr">
        <is>
          <t>1</t>
        </is>
      </c>
      <c r="C6" s="6" t="inlineStr">
        <is>
          <t>Öppna intervall i GS</t>
        </is>
      </c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 ht="28" customHeight="1">
      <c r="B7" s="4" t="n"/>
      <c r="C7" s="7" t="inlineStr">
        <is>
          <t>Google Sheets tillåter B6:B (utan slutrad) = automatiskt oändligt neråt.
Excel kräver att du anger sista raden, men med spill-# räcker det att referera till spillrangen.</t>
        </is>
      </c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 ht="18" customHeight="1">
      <c r="B8" s="4" t="n"/>
      <c r="C8" s="8" t="inlineStr">
        <is>
          <t>GS: =COUNTA(B6:B)     Excel: =COUNTA(B6:B1000)  eller  =COUNTA(A2#)</t>
        </is>
      </c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 ht="6" customHeight="1"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 ht="18" customHeight="1">
      <c r="B10" s="5" t="inlineStr">
        <is>
          <t>2</t>
        </is>
      </c>
      <c r="C10" s="6" t="inlineStr">
        <is>
          <t>Klammerparentes {} som arrayliteral i GS</t>
        </is>
      </c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 ht="28" customHeight="1">
      <c r="B11" s="4" t="n"/>
      <c r="C11" s="7" t="inlineStr">
        <is>
          <t>I Google Sheets skriver du {1\2;3\4} för att konstruera en array direkt (;\ = radbrytning/kolumnsep).
Excel använder istället HSTACK, VSTACK, SEQUENCE.</t>
        </is>
      </c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 ht="18" customHeight="1">
      <c r="B12" s="4" t="n"/>
      <c r="C12" s="8" t="inlineStr">
        <is>
          <t>GS: ={1\2;3\4}         Excel: =HSTACK(SEQUENCE(2),,SEQUENCE(2,,3))</t>
        </is>
      </c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 ht="6" customHeight="1"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 ht="18" customHeight="1">
      <c r="B14" s="5" t="inlineStr">
        <is>
          <t>3</t>
        </is>
      </c>
      <c r="C14" s="6" t="inlineStr">
        <is>
          <t># spillankare i Excel</t>
        </is>
      </c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 ht="28" customHeight="1">
      <c r="B15" s="4" t="n"/>
      <c r="C15" s="7" t="inlineStr">
        <is>
          <t>Excel 365: om en formel spiller (dynamisk array) kan du referera till HELA spillet med #-tecknet.
GS har inget direkt equivalent — man använder ofta INDEX/ROWS som workaround.</t>
        </is>
      </c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 ht="18" customHeight="1">
      <c r="B16" s="4" t="n"/>
      <c r="C16" s="8" t="inlineStr">
        <is>
          <t>Excel: =A4#  (pekar på hela spillrangen från A4)     GS: =A4:INDEX(A:A,ROWS(A:A))</t>
        </is>
      </c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 ht="6" customHeight="1"/>
    <row r="18" ht="8" customHeight="1"/>
    <row r="19" ht="22" customHeight="1">
      <c r="B19" s="9" t="inlineStr">
        <is>
          <t>▸  Idag: 4 uppgifter — samma data, Excel och Google Sheets sida vid sida. Vem vinner?</t>
        </is>
      </c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18" customHeight="1">
      <c r="B20" s="10" t="inlineStr">
        <is>
          <t>R1</t>
        </is>
      </c>
      <c r="C20" s="11" t="inlineStr">
        <is>
          <t>XLOOKUP + standardvärden</t>
        </is>
      </c>
      <c r="D20" s="12" t="n"/>
      <c r="E20" s="12" t="n"/>
      <c r="F20" s="12" t="n"/>
      <c r="G20" s="12" t="n"/>
      <c r="H20" s="12" t="n"/>
      <c r="I20" s="12" t="n"/>
      <c r="J20" s="12" t="n"/>
      <c r="K20" s="13" t="inlineStr">
        <is>
          <t>XLOOKUP: Sheet</t>
        </is>
      </c>
      <c r="L20" s="12" t="n"/>
    </row>
    <row r="21" ht="18" customHeight="1">
      <c r="B21" s="14" t="inlineStr">
        <is>
          <t>R2</t>
        </is>
      </c>
      <c r="C21" s="15" t="inlineStr">
        <is>
          <t>Dynamisk sammanställning</t>
        </is>
      </c>
      <c r="D21" s="16" t="n"/>
      <c r="E21" s="16" t="n"/>
      <c r="F21" s="16" t="n"/>
      <c r="G21" s="16" t="n"/>
      <c r="H21" s="16" t="n"/>
      <c r="I21" s="16" t="n"/>
      <c r="J21" s="16" t="n"/>
      <c r="K21" s="17" t="inlineStr">
        <is>
          <t>QUERY vs PIVOTBY: Sheet</t>
        </is>
      </c>
      <c r="L21" s="16" t="n"/>
    </row>
    <row r="22" ht="18" customHeight="1">
      <c r="B22" s="10" t="inlineStr">
        <is>
          <t>R3</t>
        </is>
      </c>
      <c r="C22" s="11" t="inlineStr">
        <is>
          <t>Levande webbdata</t>
        </is>
      </c>
      <c r="D22" s="12" t="n"/>
      <c r="E22" s="12" t="n"/>
      <c r="F22" s="12" t="n"/>
      <c r="G22" s="12" t="n"/>
      <c r="H22" s="12" t="n"/>
      <c r="I22" s="12" t="n"/>
      <c r="J22" s="12" t="n"/>
      <c r="K22" s="13" t="inlineStr">
        <is>
          <t>Webbdata: Sheet</t>
        </is>
      </c>
      <c r="L22" s="12" t="n"/>
    </row>
    <row r="23" ht="18" customHeight="1">
      <c r="B23" s="14" t="inlineStr">
        <is>
          <t>R4</t>
        </is>
      </c>
      <c r="C23" s="15" t="inlineStr">
        <is>
          <t>Veckans fråga — vad hände här?</t>
        </is>
      </c>
      <c r="D23" s="16" t="n"/>
      <c r="E23" s="16" t="n"/>
      <c r="F23" s="16" t="n"/>
      <c r="G23" s="16" t="n"/>
      <c r="H23" s="16" t="n"/>
      <c r="I23" s="16" t="n"/>
      <c r="J23" s="16" t="n"/>
      <c r="K23" s="17" t="inlineStr">
        <is>
          <t>items.xlsx #39 todo</t>
        </is>
      </c>
      <c r="L23" s="16" t="n"/>
    </row>
  </sheetData>
  <mergeCells count="24">
    <mergeCell ref="C8:L8"/>
    <mergeCell ref="B3:L3"/>
    <mergeCell ref="C7:L7"/>
    <mergeCell ref="K21:L21"/>
    <mergeCell ref="K20:L20"/>
    <mergeCell ref="C20:J20"/>
    <mergeCell ref="B2:L2"/>
    <mergeCell ref="C15:L15"/>
    <mergeCell ref="C22:J22"/>
    <mergeCell ref="C6:L6"/>
    <mergeCell ref="K22:L22"/>
    <mergeCell ref="C14:L14"/>
    <mergeCell ref="C21:J21"/>
    <mergeCell ref="B19:L19"/>
    <mergeCell ref="K23:L23"/>
    <mergeCell ref="C10:L10"/>
    <mergeCell ref="C16:L16"/>
    <mergeCell ref="C23:J23"/>
    <mergeCell ref="B10:B12"/>
    <mergeCell ref="B5:L5"/>
    <mergeCell ref="B14:B16"/>
    <mergeCell ref="C12:L12"/>
    <mergeCell ref="B6:B8"/>
    <mergeCell ref="C11:L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P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0" customWidth="1" min="3" max="3"/>
    <col width="10" customWidth="1" min="4" max="4"/>
    <col width="10" customWidth="1" min="5" max="5"/>
    <col width="3" customWidth="1" min="6" max="6"/>
    <col width="14" customWidth="1" min="7" max="7"/>
    <col width="18" customWidth="1" min="8" max="8"/>
    <col width="18" customWidth="1" min="9" max="9"/>
    <col width="18" customWidth="1" min="10" max="10"/>
    <col width="3" customWidth="1" min="11" max="11"/>
    <col width="14" customWidth="1" min="12" max="12"/>
    <col width="18" customWidth="1" min="13" max="13"/>
    <col width="18" customWidth="1" min="14" max="14"/>
    <col width="18" customWidth="1" min="15" max="15"/>
    <col width="18" customWidth="1" min="16" max="16"/>
  </cols>
  <sheetData>
    <row r="1" ht="28" customHeight="1">
      <c r="B1" s="18" t="inlineStr">
        <is>
          <t>R1: XLOOKUP och standardvärden — Excel 365 vs Google Sheets</t>
        </is>
      </c>
    </row>
    <row r="2" ht="18" customHeight="1">
      <c r="B2" s="19" t="inlineStr">
        <is>
          <t>Uppgift: Slå upp ett artikelnamn och hämta priset. Hantera 'ej funnen'. Visa standardvärde om artikelantalet är 0.</t>
        </is>
      </c>
    </row>
    <row r="3" ht="8" customHeight="1"/>
    <row r="4" ht="22" customHeight="1">
      <c r="B4" s="20" t="inlineStr">
        <is>
          <t>Text</t>
        </is>
      </c>
      <c r="C4" s="20" t="inlineStr">
        <is>
          <t>ID</t>
        </is>
      </c>
      <c r="D4" s="20" t="inlineStr">
        <is>
          <t>pcs</t>
        </is>
      </c>
      <c r="E4" s="20" t="inlineStr">
        <is>
          <t>Value (kr)</t>
        </is>
      </c>
    </row>
    <row r="5" ht="18" customHeight="1">
      <c r="B5" s="21" t="inlineStr">
        <is>
          <t>Alfa</t>
        </is>
      </c>
      <c r="C5" s="22" t="n">
        <v>1001</v>
      </c>
      <c r="D5" s="22" t="n">
        <v>42</v>
      </c>
      <c r="E5" s="22" t="n">
        <v>517</v>
      </c>
    </row>
    <row r="6" ht="18" customHeight="1">
      <c r="B6" s="23" t="inlineStr">
        <is>
          <t>Bravo</t>
        </is>
      </c>
      <c r="C6" s="24" t="n">
        <v>1002</v>
      </c>
      <c r="D6" s="24" t="n">
        <v>11</v>
      </c>
      <c r="E6" s="24" t="n">
        <v>121</v>
      </c>
    </row>
    <row r="7" ht="18" customHeight="1">
      <c r="B7" s="21" t="inlineStr">
        <is>
          <t>Charlie</t>
        </is>
      </c>
      <c r="C7" s="22" t="n">
        <v>1003</v>
      </c>
      <c r="D7" s="22" t="n">
        <v>42</v>
      </c>
      <c r="E7" s="22" t="n">
        <v>462</v>
      </c>
    </row>
    <row r="8" ht="18" customHeight="1">
      <c r="B8" s="23" t="inlineStr">
        <is>
          <t>Delta</t>
        </is>
      </c>
      <c r="C8" s="24" t="n">
        <v>1004</v>
      </c>
      <c r="D8" s="24" t="n">
        <v>0</v>
      </c>
      <c r="E8" s="24" t="n">
        <v>209</v>
      </c>
    </row>
    <row r="9" ht="18" customHeight="1">
      <c r="B9" s="21" t="inlineStr">
        <is>
          <t>Echo</t>
        </is>
      </c>
      <c r="C9" s="22" t="n">
        <v>1004</v>
      </c>
      <c r="D9" s="22" t="n">
        <v>17</v>
      </c>
      <c r="E9" s="22" t="n">
        <v>200</v>
      </c>
    </row>
    <row r="10" ht="18" customHeight="1">
      <c r="B10" s="23" t="inlineStr">
        <is>
          <t>Foxtrot</t>
        </is>
      </c>
      <c r="C10" s="24" t="n">
        <v>1006</v>
      </c>
      <c r="D10" s="24" t="n">
        <v>79</v>
      </c>
      <c r="E10" s="24" t="n">
        <v>109</v>
      </c>
    </row>
    <row r="11" ht="18" customHeight="1">
      <c r="B11" s="21" t="inlineStr">
        <is>
          <t>Golf</t>
        </is>
      </c>
      <c r="C11" s="22" t="n">
        <v>1007</v>
      </c>
      <c r="D11" s="22" t="n">
        <v>0</v>
      </c>
      <c r="E11" s="22" t="n">
        <v>211</v>
      </c>
    </row>
    <row r="12">
      <c r="B12" s="4" t="n"/>
      <c r="C12" s="4" t="n"/>
      <c r="D12" s="4" t="n"/>
      <c r="E12" s="4" t="n"/>
    </row>
    <row r="13" ht="8" customHeight="1"/>
    <row r="14" ht="22" customHeight="1">
      <c r="B14" s="25" t="inlineStr">
        <is>
          <t>Sök:</t>
        </is>
      </c>
      <c r="C14" s="26" t="inlineStr">
        <is>
          <t>Delta</t>
        </is>
      </c>
      <c r="D14" s="27" t="inlineStr">
        <is>
          <t>← ändra mig</t>
        </is>
      </c>
    </row>
    <row r="16" ht="8" customHeight="1"/>
    <row r="17" ht="26" customHeight="1">
      <c r="G17" s="28" t="inlineStr">
        <is>
          <t>Excel 365</t>
        </is>
      </c>
      <c r="H17" s="4" t="n"/>
      <c r="I17" s="4" t="n"/>
      <c r="J17" s="4" t="n"/>
      <c r="L17" s="29" t="inlineStr">
        <is>
          <t>Google Sheets</t>
        </is>
      </c>
      <c r="M17" s="4" t="n"/>
      <c r="N17" s="4" t="n"/>
      <c r="O17" s="4" t="n"/>
      <c r="P17" s="4" t="n"/>
    </row>
    <row r="18" ht="20" customHeight="1">
      <c r="G18" s="30" t="inlineStr">
        <is>
          <t>Slå upp priset</t>
        </is>
      </c>
      <c r="H18" s="31" t="inlineStr">
        <is>
          <t>Skriv XLOOKUP-formel här →</t>
        </is>
      </c>
      <c r="I18" s="4" t="n"/>
      <c r="J18" s="4" t="n"/>
      <c r="L18" s="32" t="inlineStr">
        <is>
          <t>Slå upp priset</t>
        </is>
      </c>
      <c r="M18" s="31" t="inlineStr">
        <is>
          <t>GS har XLOOKUP sedan 2023 — syntaxen är identisk!</t>
        </is>
      </c>
      <c r="N18" s="4" t="n"/>
      <c r="O18" s="4" t="n"/>
      <c r="P18" s="4" t="n"/>
    </row>
    <row r="19" ht="18" customHeight="1">
      <c r="G19" s="4" t="n"/>
      <c r="H19" s="33">
        <f>XLOOKUP(C14, B5:B12, E5:E12)</f>
        <v/>
      </c>
      <c r="I19" s="4" t="n"/>
      <c r="J19" s="4" t="n"/>
      <c r="L19" s="4" t="n"/>
      <c r="M19" s="33">
        <f>XLOOKUP(C14, B5:B12, E5:E12)</f>
        <v/>
      </c>
      <c r="N19" s="4" t="n"/>
      <c r="O19" s="4" t="n"/>
      <c r="P19" s="4" t="n"/>
    </row>
    <row r="20" ht="6" customHeight="1">
      <c r="G20" s="4" t="n"/>
      <c r="H20" s="4" t="n"/>
      <c r="I20" s="4" t="n"/>
      <c r="J20" s="4" t="n"/>
      <c r="L20" s="4" t="n"/>
      <c r="M20" s="4" t="n"/>
      <c r="N20" s="4" t="n"/>
      <c r="O20" s="4" t="n"/>
      <c r="P20" s="4" t="n"/>
    </row>
    <row r="21" ht="20" customHeight="1">
      <c r="G21" s="30" t="inlineStr">
        <is>
          <t>Hantera 'ej funnen'</t>
        </is>
      </c>
      <c r="H21" s="31" t="inlineStr">
        <is>
          <t>Lägg till default-text →</t>
        </is>
      </c>
      <c r="I21" s="4" t="n"/>
      <c r="J21" s="4" t="n"/>
      <c r="L21" s="32" t="inlineStr">
        <is>
          <t>Hantera 'ej funnen'</t>
        </is>
      </c>
      <c r="M21" s="31" t="inlineStr">
        <is>
          <t>Samma: 4:e argument fungerar</t>
        </is>
      </c>
      <c r="N21" s="4" t="n"/>
      <c r="O21" s="4" t="n"/>
      <c r="P21" s="4" t="n"/>
    </row>
    <row r="22" ht="18" customHeight="1">
      <c r="G22" s="4" t="n"/>
      <c r="H22" s="33">
        <f>XLOOKUP(C14, B5:B12, E5:E12, "artikel saknas")</f>
        <v/>
      </c>
      <c r="I22" s="4" t="n"/>
      <c r="J22" s="4" t="n"/>
      <c r="L22" s="4" t="n"/>
      <c r="M22" s="33">
        <f>XLOOKUP(C14, B5:B12, E5:E12, "artikel saknas")</f>
        <v/>
      </c>
      <c r="N22" s="4" t="n"/>
      <c r="O22" s="4" t="n"/>
      <c r="P22" s="4" t="n"/>
    </row>
    <row r="23" ht="6" customHeight="1">
      <c r="G23" s="4" t="n"/>
      <c r="H23" s="4" t="n"/>
      <c r="I23" s="4" t="n"/>
      <c r="J23" s="4" t="n"/>
      <c r="L23" s="4" t="n"/>
      <c r="M23" s="4" t="n"/>
      <c r="N23" s="4" t="n"/>
      <c r="O23" s="4" t="n"/>
      <c r="P23" s="4" t="n"/>
    </row>
    <row r="24" ht="20" customHeight="1">
      <c r="G24" s="30" t="inlineStr">
        <is>
          <t>Visa 0 om pcs=0</t>
        </is>
      </c>
      <c r="H24" s="31" t="inlineStr">
        <is>
          <t>Använd IF eller XLOOKUP 5:e arg →</t>
        </is>
      </c>
      <c r="I24" s="4" t="n"/>
      <c r="J24" s="4" t="n"/>
      <c r="L24" s="32" t="inlineStr">
        <is>
          <t>Visa 0 om pcs=0</t>
        </is>
      </c>
      <c r="M24" s="31" t="inlineStr">
        <is>
          <t>IF-lösningen fungerar likadant ☑</t>
        </is>
      </c>
      <c r="N24" s="4" t="n"/>
      <c r="O24" s="4" t="n"/>
      <c r="P24" s="4" t="n"/>
    </row>
    <row r="25" ht="18" customHeight="1">
      <c r="G25" s="4" t="n"/>
      <c r="H25" s="33">
        <f>XLOOKUP(C14, B5:B12, IF(D5:D12=0,"(ingen i lager)", E5:E12), "saknas")</f>
        <v/>
      </c>
      <c r="I25" s="4" t="n"/>
      <c r="J25" s="4" t="n"/>
      <c r="L25" s="4" t="n"/>
      <c r="M25" s="33">
        <f>XLOOKUP(C14, B5:B12, IF(D5:D12=0,"(ingen i lager)", E5:E12), "saknas")</f>
        <v/>
      </c>
      <c r="N25" s="4" t="n"/>
      <c r="O25" s="4" t="n"/>
      <c r="P25" s="4" t="n"/>
    </row>
    <row r="26" ht="6" customHeight="1">
      <c r="G26" s="4" t="n"/>
      <c r="H26" s="4" t="n"/>
      <c r="I26" s="4" t="n"/>
      <c r="J26" s="4" t="n"/>
      <c r="L26" s="4" t="n"/>
      <c r="M26" s="4" t="n"/>
      <c r="N26" s="4" t="n"/>
      <c r="O26" s="4" t="n"/>
      <c r="P26" s="4" t="n"/>
    </row>
    <row r="27">
      <c r="G27" s="4" t="n"/>
      <c r="H27" s="4" t="n"/>
      <c r="I27" s="4" t="n"/>
      <c r="J27" s="4" t="n"/>
      <c r="L27" s="4" t="n"/>
      <c r="M27" s="4" t="n"/>
      <c r="N27" s="4" t="n"/>
      <c r="O27" s="4" t="n"/>
      <c r="P27" s="4" t="n"/>
    </row>
    <row r="28" ht="8" customHeight="1"/>
    <row r="29" ht="22" customHeight="1">
      <c r="B29" s="34" t="inlineStr">
        <is>
          <t>✅ Resultat R1: Oavgjort — GS fick XLOOKUP 2023. Men: IF-kombinationer och LAMBDA är mer naturliga i Excel. Poäng: Excel ½  GS ½</t>
        </is>
      </c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</row>
  </sheetData>
  <mergeCells count="24">
    <mergeCell ref="L17:P17"/>
    <mergeCell ref="B2:P2"/>
    <mergeCell ref="B1:P1"/>
    <mergeCell ref="M24:P24"/>
    <mergeCell ref="L24:L25"/>
    <mergeCell ref="M19:P19"/>
    <mergeCell ref="L18:L19"/>
    <mergeCell ref="B29:P29"/>
    <mergeCell ref="H22:J22"/>
    <mergeCell ref="H19:J19"/>
    <mergeCell ref="G24:G25"/>
    <mergeCell ref="G18:G19"/>
    <mergeCell ref="H24:J24"/>
    <mergeCell ref="G17:J17"/>
    <mergeCell ref="H18:J18"/>
    <mergeCell ref="L21:L22"/>
    <mergeCell ref="M22:P22"/>
    <mergeCell ref="M25:P25"/>
    <mergeCell ref="M21:P21"/>
    <mergeCell ref="D14:E14"/>
    <mergeCell ref="G21:G22"/>
    <mergeCell ref="H25:J25"/>
    <mergeCell ref="H21:J21"/>
    <mergeCell ref="M18:P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R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" customWidth="1" min="2" max="2"/>
    <col width="14" customWidth="1" min="3" max="3"/>
    <col width="8" customWidth="1" min="4" max="4"/>
    <col width="10" customWidth="1" min="5" max="5"/>
    <col width="3" customWidth="1" min="6" max="6"/>
    <col width="10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3" customWidth="1" min="13" max="13"/>
    <col width="12" customWidth="1" min="14" max="14"/>
    <col width="18" customWidth="1" min="15" max="15"/>
    <col width="18" customWidth="1" min="16" max="16"/>
    <col width="18" customWidth="1" min="17" max="17"/>
    <col width="18" customWidth="1" min="18" max="18"/>
  </cols>
  <sheetData>
    <row r="1" ht="28" customHeight="1">
      <c r="B1" s="18" t="inlineStr">
        <is>
          <t>R2: Dynamisk sammanställning — QUERY (GS) vs PIVOTBY (Excel)</t>
        </is>
      </c>
    </row>
    <row r="2" ht="18" customHeight="1">
      <c r="B2" s="19" t="inlineStr">
        <is>
          <t>Uppgift: Summera 'Value' per 'Text', sortera fallande, visa bara de med mer än 500 kr totalt.  ← detta är svårt i Excel, enkelt i GS</t>
        </is>
      </c>
    </row>
    <row r="3" ht="8" customHeight="1"/>
    <row r="4" ht="22" customHeight="1">
      <c r="B4" s="20" t="inlineStr">
        <is>
          <t>Text</t>
        </is>
      </c>
      <c r="C4" s="20" t="inlineStr">
        <is>
          <t>Kund</t>
        </is>
      </c>
      <c r="D4" s="20" t="inlineStr">
        <is>
          <t>Månad</t>
        </is>
      </c>
      <c r="E4" s="20" t="inlineStr">
        <is>
          <t>Value (kr)</t>
        </is>
      </c>
    </row>
    <row r="5" ht="18" customHeight="1">
      <c r="B5" s="21" t="inlineStr">
        <is>
          <t>Alfa</t>
        </is>
      </c>
      <c r="C5" s="35" t="inlineStr">
        <is>
          <t>ACME Kit</t>
        </is>
      </c>
      <c r="D5" s="35" t="inlineStr">
        <is>
          <t>Jan</t>
        </is>
      </c>
      <c r="E5" s="22" t="n">
        <v>517</v>
      </c>
    </row>
    <row r="6" ht="18" customHeight="1">
      <c r="B6" s="23" t="inlineStr">
        <is>
          <t>Bravo</t>
        </is>
      </c>
      <c r="C6" s="36" t="inlineStr">
        <is>
          <t>NoodleWorks</t>
        </is>
      </c>
      <c r="D6" s="36" t="inlineStr">
        <is>
          <t>Jan</t>
        </is>
      </c>
      <c r="E6" s="24" t="n">
        <v>121</v>
      </c>
    </row>
    <row r="7" ht="18" customHeight="1">
      <c r="B7" s="21" t="inlineStr">
        <is>
          <t>Charlie</t>
        </is>
      </c>
      <c r="C7" s="35" t="inlineStr">
        <is>
          <t>ACME Kit</t>
        </is>
      </c>
      <c r="D7" s="35" t="inlineStr">
        <is>
          <t>Jan</t>
        </is>
      </c>
      <c r="E7" s="22" t="n">
        <v>462</v>
      </c>
    </row>
    <row r="8" ht="18" customHeight="1">
      <c r="B8" s="23" t="inlineStr">
        <is>
          <t>Delta</t>
        </is>
      </c>
      <c r="C8" s="36" t="inlineStr">
        <is>
          <t>Cytrix</t>
        </is>
      </c>
      <c r="D8" s="36" t="inlineStr">
        <is>
          <t>Jan</t>
        </is>
      </c>
      <c r="E8" s="24" t="n">
        <v>209</v>
      </c>
    </row>
    <row r="9" ht="18" customHeight="1">
      <c r="B9" s="21" t="inlineStr">
        <is>
          <t>Alfa</t>
        </is>
      </c>
      <c r="C9" s="35" t="inlineStr">
        <is>
          <t>NoodleWorks</t>
        </is>
      </c>
      <c r="D9" s="35" t="inlineStr">
        <is>
          <t>Feb</t>
        </is>
      </c>
      <c r="E9" s="22" t="n">
        <v>310</v>
      </c>
    </row>
    <row r="10" ht="18" customHeight="1">
      <c r="B10" s="23" t="inlineStr">
        <is>
          <t>Bravo</t>
        </is>
      </c>
      <c r="C10" s="36" t="inlineStr">
        <is>
          <t>Cytrix</t>
        </is>
      </c>
      <c r="D10" s="36" t="inlineStr">
        <is>
          <t>Feb</t>
        </is>
      </c>
      <c r="E10" s="24" t="n">
        <v>220</v>
      </c>
    </row>
    <row r="11" ht="18" customHeight="1">
      <c r="B11" s="21" t="inlineStr">
        <is>
          <t>Charlie</t>
        </is>
      </c>
      <c r="C11" s="35" t="inlineStr">
        <is>
          <t>NoodleWorks</t>
        </is>
      </c>
      <c r="D11" s="35" t="inlineStr">
        <is>
          <t>Feb</t>
        </is>
      </c>
      <c r="E11" s="22" t="n">
        <v>180</v>
      </c>
    </row>
    <row r="12" ht="18" customHeight="1">
      <c r="B12" s="23" t="inlineStr">
        <is>
          <t>Alfa</t>
        </is>
      </c>
      <c r="C12" s="36" t="inlineStr">
        <is>
          <t>ACME Kit</t>
        </is>
      </c>
      <c r="D12" s="36" t="inlineStr">
        <is>
          <t>Feb</t>
        </is>
      </c>
      <c r="E12" s="24" t="n">
        <v>410</v>
      </c>
    </row>
    <row r="13" ht="18" customHeight="1">
      <c r="B13" s="21" t="inlineStr">
        <is>
          <t>Echo</t>
        </is>
      </c>
      <c r="C13" s="35" t="inlineStr">
        <is>
          <t>Cytrix</t>
        </is>
      </c>
      <c r="D13" s="35" t="inlineStr">
        <is>
          <t>Feb</t>
        </is>
      </c>
      <c r="E13" s="22" t="n">
        <v>95</v>
      </c>
    </row>
    <row r="14" ht="18" customHeight="1">
      <c r="B14" s="23" t="inlineStr">
        <is>
          <t>Foxtrot</t>
        </is>
      </c>
      <c r="C14" s="36" t="inlineStr">
        <is>
          <t>ACME Kit</t>
        </is>
      </c>
      <c r="D14" s="36" t="inlineStr">
        <is>
          <t>Mar</t>
        </is>
      </c>
      <c r="E14" s="24" t="n">
        <v>109</v>
      </c>
    </row>
    <row r="15" ht="18" customHeight="1">
      <c r="B15" s="21" t="inlineStr">
        <is>
          <t>Alfa</t>
        </is>
      </c>
      <c r="C15" s="35" t="inlineStr">
        <is>
          <t>Cytrix</t>
        </is>
      </c>
      <c r="D15" s="35" t="inlineStr">
        <is>
          <t>Mar</t>
        </is>
      </c>
      <c r="E15" s="22" t="n">
        <v>290</v>
      </c>
    </row>
    <row r="16" ht="18" customHeight="1">
      <c r="B16" s="23" t="inlineStr">
        <is>
          <t>Bravo</t>
        </is>
      </c>
      <c r="C16" s="36" t="inlineStr">
        <is>
          <t>ACME Kit</t>
        </is>
      </c>
      <c r="D16" s="36" t="inlineStr">
        <is>
          <t>Mar</t>
        </is>
      </c>
      <c r="E16" s="24" t="n">
        <v>340</v>
      </c>
    </row>
    <row r="17" ht="18" customHeight="1">
      <c r="B17" s="21" t="inlineStr">
        <is>
          <t>Golf</t>
        </is>
      </c>
      <c r="C17" s="35" t="inlineStr">
        <is>
          <t>NoodleWorks</t>
        </is>
      </c>
      <c r="D17" s="35" t="inlineStr">
        <is>
          <t>Mar</t>
        </is>
      </c>
      <c r="E17" s="22" t="n">
        <v>211</v>
      </c>
    </row>
    <row r="18">
      <c r="B18" s="4" t="n"/>
      <c r="C18" s="4" t="n"/>
      <c r="D18" s="4" t="n"/>
      <c r="E18" s="4" t="n"/>
    </row>
    <row r="19" ht="8" customHeight="1"/>
    <row r="20" ht="26" customHeight="1">
      <c r="G20" s="28" t="inlineStr">
        <is>
          <t>Excel 365</t>
        </is>
      </c>
      <c r="H20" s="4" t="n"/>
      <c r="I20" s="4" t="n"/>
      <c r="J20" s="4" t="n"/>
      <c r="K20" s="4" t="n"/>
      <c r="L20" s="4" t="n"/>
      <c r="N20" s="29" t="inlineStr">
        <is>
          <t>Google Sheets</t>
        </is>
      </c>
      <c r="O20" s="4" t="n"/>
      <c r="P20" s="4" t="n"/>
      <c r="Q20" s="4" t="n"/>
      <c r="R20" s="4" t="n"/>
    </row>
    <row r="21" ht="18" customHeight="1">
      <c r="G21" s="37" t="inlineStr">
        <is>
          <t>Steg 1</t>
        </is>
      </c>
      <c r="H21" s="38" t="inlineStr">
        <is>
          <t>UNIQUE + SUMIFS (kräver # ankare)</t>
        </is>
      </c>
      <c r="I21" s="4" t="n"/>
      <c r="J21" s="4" t="n"/>
      <c r="K21" s="4" t="n"/>
      <c r="L21" s="4" t="n"/>
      <c r="N21" s="39" t="inlineStr">
        <is>
          <t>En enda formel</t>
        </is>
      </c>
      <c r="O21" s="40" t="inlineStr">
        <is>
          <t>QUERY — SQL direkt i cellen!</t>
        </is>
      </c>
      <c r="P21" s="4" t="n"/>
      <c r="Q21" s="4" t="n"/>
      <c r="R21" s="4" t="n"/>
    </row>
    <row r="22" ht="22" customHeight="1">
      <c r="G22" s="4" t="n"/>
      <c r="H22" s="33">
        <f>UNIQUE(B5:B18)</f>
        <v/>
      </c>
      <c r="I22" s="4" t="n"/>
      <c r="J22" s="4" t="n"/>
      <c r="K22" s="4" t="n"/>
      <c r="L22" s="4" t="n"/>
      <c r="N22" s="4" t="n"/>
      <c r="O22" s="41">
        <f>QUERY(B4:E18, "SELECT B, SUM(E) WHERE B IS NOT NULL GROUP BY B HAVING SUM(E) &gt; 500 ORDER BY SUM(E) DESC LABEL SUM(E) 'Totalt'", 1)</f>
        <v/>
      </c>
      <c r="P22" s="4" t="n"/>
      <c r="Q22" s="4" t="n"/>
      <c r="R22" s="4" t="n"/>
    </row>
    <row r="23" ht="18" customHeight="1">
      <c r="G23" s="42" t="inlineStr"/>
      <c r="H23" s="43" t="inlineStr">
        <is>
          <t>SUMIFS med spill-referens →</t>
        </is>
      </c>
      <c r="I23" s="4" t="n"/>
      <c r="J23" s="4" t="n"/>
      <c r="K23" s="4" t="n"/>
      <c r="L23" s="4" t="n"/>
      <c r="N23" s="39" t="inlineStr">
        <is>
          <t>Förklaring:</t>
        </is>
      </c>
      <c r="O23" s="40" t="inlineStr">
        <is>
          <t>SELECT B = välj kolumn Text</t>
        </is>
      </c>
      <c r="P23" s="4" t="n"/>
      <c r="Q23" s="4" t="n"/>
      <c r="R23" s="4" t="n"/>
    </row>
    <row r="24" ht="22" customHeight="1">
      <c r="G24" s="4" t="n"/>
      <c r="H24" s="33">
        <f>SUMIFS(E5:E18, B5:B18, G22#)</f>
        <v/>
      </c>
      <c r="I24" s="4" t="n"/>
      <c r="J24" s="4" t="n"/>
      <c r="K24" s="4" t="n"/>
      <c r="L24" s="4" t="n"/>
      <c r="N24" s="4" t="n"/>
      <c r="O24" s="41" t="inlineStr">
        <is>
          <t>WHERE B IS NOT NULL = hoppa över tomt</t>
        </is>
      </c>
      <c r="P24" s="4" t="n"/>
      <c r="Q24" s="4" t="n"/>
      <c r="R24" s="4" t="n"/>
    </row>
    <row r="25" ht="18" customHeight="1">
      <c r="G25" s="37" t="inlineStr">
        <is>
          <t>Steg 2</t>
        </is>
      </c>
      <c r="H25" s="38" t="inlineStr">
        <is>
          <t>FILTER bort &lt; 500 kr</t>
        </is>
      </c>
      <c r="I25" s="4" t="n"/>
      <c r="J25" s="4" t="n"/>
      <c r="K25" s="4" t="n"/>
      <c r="L25" s="4" t="n"/>
      <c r="N25" s="42" t="inlineStr"/>
      <c r="O25" s="43" t="inlineStr">
        <is>
          <t>GROUP BY B = gruppera per Text</t>
        </is>
      </c>
      <c r="P25" s="4" t="n"/>
      <c r="Q25" s="4" t="n"/>
      <c r="R25" s="4" t="n"/>
    </row>
    <row r="26" ht="22" customHeight="1">
      <c r="G26" s="4" t="n"/>
      <c r="H26" s="33">
        <f>FILTER(G22#, H22# &gt; 500)</f>
        <v/>
      </c>
      <c r="I26" s="4" t="n"/>
      <c r="J26" s="4" t="n"/>
      <c r="K26" s="4" t="n"/>
      <c r="L26" s="4" t="n"/>
      <c r="N26" s="4" t="n"/>
      <c r="O26" s="41" t="inlineStr">
        <is>
          <t>HAVING SUM(E) &gt; 500 = filtrera summa</t>
        </is>
      </c>
      <c r="P26" s="4" t="n"/>
      <c r="Q26" s="4" t="n"/>
      <c r="R26" s="4" t="n"/>
    </row>
    <row r="27" ht="18" customHeight="1">
      <c r="G27" s="37" t="inlineStr">
        <is>
          <t>Steg 3</t>
        </is>
      </c>
      <c r="H27" s="38" t="inlineStr">
        <is>
          <t>Sortera fallande</t>
        </is>
      </c>
      <c r="I27" s="4" t="n"/>
      <c r="J27" s="4" t="n"/>
      <c r="K27" s="4" t="n"/>
      <c r="L27" s="4" t="n"/>
      <c r="N27" s="42" t="inlineStr"/>
      <c r="O27" s="43" t="inlineStr">
        <is>
          <t>ORDER BY SUM(E) DESC = sortera fallande</t>
        </is>
      </c>
      <c r="P27" s="4" t="n"/>
      <c r="Q27" s="4" t="n"/>
      <c r="R27" s="4" t="n"/>
    </row>
    <row r="28" ht="22" customHeight="1">
      <c r="G28" s="4" t="n"/>
      <c r="H28" s="33">
        <f>SORT(FILTER(G22#, H22#&gt;500), 2, -1)</f>
        <v/>
      </c>
      <c r="I28" s="4" t="n"/>
      <c r="J28" s="4" t="n"/>
      <c r="K28" s="4" t="n"/>
      <c r="L28" s="4" t="n"/>
      <c r="N28" s="4" t="n"/>
      <c r="O28" s="41" t="inlineStr">
        <is>
          <t>LABEL = namnge rubriken</t>
        </is>
      </c>
      <c r="P28" s="4" t="n"/>
      <c r="Q28" s="4" t="n"/>
      <c r="R28" s="4" t="n"/>
    </row>
    <row r="29" ht="18" customHeight="1">
      <c r="G29" s="37" t="inlineStr">
        <is>
          <t>Steg 4</t>
        </is>
      </c>
      <c r="H29" s="38" t="inlineStr">
        <is>
          <t>Allt i ett — PIVOTBY (Microsoft 365 Insider)</t>
        </is>
      </c>
      <c r="I29" s="4" t="n"/>
      <c r="J29" s="4" t="n"/>
      <c r="K29" s="4" t="n"/>
      <c r="L29" s="4" t="n"/>
      <c r="N29" s="4" t="n"/>
      <c r="O29" s="4" t="n"/>
      <c r="P29" s="4" t="n"/>
      <c r="Q29" s="4" t="n"/>
      <c r="R29" s="4" t="n"/>
    </row>
    <row r="30" ht="18" customHeight="1">
      <c r="G30" s="4" t="n"/>
      <c r="H30" s="33">
        <f>PIVOTBY(B5:B18,,E5:E18,SUM,,0,,0)</f>
        <v/>
      </c>
      <c r="I30" s="4" t="n"/>
      <c r="J30" s="4" t="n"/>
      <c r="K30" s="4" t="n"/>
      <c r="L30" s="4" t="n"/>
    </row>
    <row r="31" ht="18" customHeight="1">
      <c r="G31" s="42" t="inlineStr"/>
      <c r="H31" s="43" t="inlineStr">
        <is>
          <t>PIVOTBY med filter</t>
        </is>
      </c>
      <c r="I31" s="4" t="n"/>
      <c r="J31" s="4" t="n"/>
      <c r="K31" s="4" t="n"/>
      <c r="L31" s="4" t="n"/>
    </row>
    <row r="32" ht="18" customHeight="1">
      <c r="G32" s="4" t="n"/>
      <c r="H32" s="33">
        <f>FILTER(PIVOTBY(B5:B18,,E5:E18,SUM,,0),PIVOTBY(B5:B18,,E5:E18,SUM,,0)&gt;500)</f>
        <v/>
      </c>
      <c r="I32" s="4" t="n"/>
      <c r="J32" s="4" t="n"/>
      <c r="K32" s="4" t="n"/>
      <c r="L32" s="4" t="n"/>
    </row>
    <row r="33">
      <c r="G33" s="4" t="n"/>
      <c r="H33" s="4" t="n"/>
      <c r="I33" s="4" t="n"/>
      <c r="J33" s="4" t="n"/>
      <c r="K33" s="4" t="n"/>
      <c r="L33" s="4" t="n"/>
    </row>
    <row r="35" ht="8" customHeight="1"/>
    <row r="36" ht="22" customHeight="1">
      <c r="B36" s="44" t="inlineStr">
        <is>
          <t>✅ Resultat R2: Google Sheets vinner! QUERY gör på en rad vad Excel kräver 3-4 steg för. Excel svarar med PIVOTBY (men kräver Insider/nyaste version). Poäng: Excel ½  GS 1½</t>
        </is>
      </c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</row>
  </sheetData>
  <mergeCells count="25">
    <mergeCell ref="H30:L30"/>
    <mergeCell ref="O27:R27"/>
    <mergeCell ref="H26:L26"/>
    <mergeCell ref="N20:R20"/>
    <mergeCell ref="H29:L29"/>
    <mergeCell ref="H31:L31"/>
    <mergeCell ref="O23:R23"/>
    <mergeCell ref="H25:L25"/>
    <mergeCell ref="H21:L21"/>
    <mergeCell ref="B2:R2"/>
    <mergeCell ref="O28:R28"/>
    <mergeCell ref="G20:L20"/>
    <mergeCell ref="O24:R24"/>
    <mergeCell ref="B1:R1"/>
    <mergeCell ref="H32:L32"/>
    <mergeCell ref="H28:L28"/>
    <mergeCell ref="H22:L22"/>
    <mergeCell ref="O26:R26"/>
    <mergeCell ref="H27:L27"/>
    <mergeCell ref="O22:R22"/>
    <mergeCell ref="H24:L24"/>
    <mergeCell ref="O25:R25"/>
    <mergeCell ref="O21:R21"/>
    <mergeCell ref="H23:L23"/>
    <mergeCell ref="B36:R3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P4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6" customWidth="1" min="3" max="3"/>
    <col width="16" customWidth="1" min="4" max="4"/>
    <col width="10" customWidth="1" min="5" max="5"/>
    <col width="10" customWidth="1" min="6" max="6"/>
    <col width="10" customWidth="1" min="7" max="7"/>
    <col width="3" customWidth="1" min="8" max="8"/>
    <col width="14" customWidth="1" min="9" max="9"/>
    <col width="18" customWidth="1" min="10" max="10"/>
    <col width="18" customWidth="1" min="11" max="11"/>
    <col width="18" customWidth="1" min="12" max="12"/>
    <col width="10" customWidth="1" min="13" max="13"/>
    <col width="10" customWidth="1" min="14" max="14"/>
    <col width="10" customWidth="1" min="15" max="15"/>
    <col width="10" customWidth="1" min="16" max="16"/>
  </cols>
  <sheetData>
    <row r="1" ht="28" customHeight="1">
      <c r="B1" s="18" t="inlineStr">
        <is>
          <t>R3: Levande webbdata — GOOGLEFINANCE &amp; IMPORTHTML vs Power Query</t>
        </is>
      </c>
    </row>
    <row r="2" ht="18" customHeight="1">
      <c r="B2" s="19" t="inlineStr">
        <is>
          <t>Uppgift A: Hämta aktuell EUR/SEK-kurs.  Uppgift B: Visa senaste aktiekurs för Microsoft.  Uppgift C: Importera tabell från Riksbankens webbsida.</t>
        </is>
      </c>
    </row>
    <row r="4" ht="22" customHeight="1">
      <c r="B4" s="9" t="inlineStr">
        <is>
          <t>Uppgift A: EUR/SEK-kurs</t>
        </is>
      </c>
      <c r="C4" s="4" t="n"/>
      <c r="D4" s="45" t="inlineStr">
        <is>
          <t>Visa aktuell valutakurs från Riksbanken</t>
        </is>
      </c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</row>
    <row r="5" ht="20" customHeight="1">
      <c r="B5" s="46" t="inlineStr">
        <is>
          <t>Excel 365</t>
        </is>
      </c>
      <c r="C5" s="4" t="n"/>
      <c r="D5" s="4" t="n"/>
      <c r="E5" s="4" t="n"/>
      <c r="F5" s="4" t="n"/>
      <c r="G5" s="4" t="n"/>
      <c r="H5" s="4" t="n"/>
      <c r="I5" s="47" t="inlineStr">
        <is>
          <t>Google Sheets</t>
        </is>
      </c>
      <c r="J5" s="4" t="n"/>
      <c r="K5" s="4" t="n"/>
      <c r="L5" s="4" t="n"/>
      <c r="M5" s="4" t="n"/>
      <c r="N5" s="4" t="n"/>
      <c r="O5" s="4" t="n"/>
      <c r="P5" s="4" t="n"/>
    </row>
    <row r="6" ht="18" customHeight="1">
      <c r="B6" s="48" t="inlineStr">
        <is>
          <t>Alternativ 1: Power Query</t>
        </is>
      </c>
      <c r="C6" s="49" t="inlineStr">
        <is>
          <t>Data → Hämta data → Från webb → klistra in URL</t>
        </is>
      </c>
      <c r="D6" s="50" t="n"/>
      <c r="E6" s="50" t="n"/>
      <c r="F6" s="50" t="n"/>
      <c r="G6" s="50" t="n"/>
      <c r="H6" s="51" t="n"/>
      <c r="I6" s="48" t="inlineStr">
        <is>
          <t>En formel!</t>
        </is>
      </c>
      <c r="J6" s="41">
        <f>GOOGLEFINANCE("CURRENCY:EURSEK")</f>
        <v/>
      </c>
      <c r="K6" s="50" t="n"/>
      <c r="L6" s="50" t="n"/>
      <c r="M6" s="50" t="n"/>
      <c r="N6" s="50" t="n"/>
      <c r="O6" s="50" t="n"/>
      <c r="P6" s="51" t="n"/>
    </row>
    <row r="7" ht="18" customHeight="1">
      <c r="B7" s="52" t="inlineStr">
        <is>
          <t>URL:</t>
        </is>
      </c>
      <c r="C7" s="53" t="inlineStr">
        <is>
          <t>https://www.riksbank.se/sv/statistik/rantor-och-valutakurser/</t>
        </is>
      </c>
      <c r="D7" s="50" t="n"/>
      <c r="E7" s="50" t="n"/>
      <c r="F7" s="50" t="n"/>
      <c r="G7" s="50" t="n"/>
      <c r="H7" s="51" t="n"/>
      <c r="I7" s="48" t="inlineStr">
        <is>
          <t>Alternativt:</t>
        </is>
      </c>
      <c r="J7" s="41">
        <f>IMPORTDATA("https://api.exch...")</f>
        <v/>
      </c>
      <c r="K7" s="50" t="n"/>
      <c r="L7" s="50" t="n"/>
      <c r="M7" s="50" t="n"/>
      <c r="N7" s="50" t="n"/>
      <c r="O7" s="50" t="n"/>
      <c r="P7" s="51" t="n"/>
    </row>
    <row r="8" ht="18" customHeight="1">
      <c r="B8" s="48" t="inlineStr">
        <is>
          <t>Resultat:</t>
        </is>
      </c>
      <c r="C8" s="49" t="inlineStr">
        <is>
          <t>Tabell i kalkylbladet — uppdateras med Uppdatera allt</t>
        </is>
      </c>
      <c r="D8" s="50" t="n"/>
      <c r="E8" s="50" t="n"/>
      <c r="F8" s="50" t="n"/>
      <c r="G8" s="50" t="n"/>
      <c r="H8" s="51" t="n"/>
      <c r="I8" s="48" t="inlineStr">
        <is>
          <t>Resultat:</t>
        </is>
      </c>
      <c r="J8" s="54" t="inlineStr">
        <is>
          <t>Direkt i cellen — uppdateras automatiskt</t>
        </is>
      </c>
      <c r="K8" s="50" t="n"/>
      <c r="L8" s="50" t="n"/>
      <c r="M8" s="50" t="n"/>
      <c r="N8" s="50" t="n"/>
      <c r="O8" s="50" t="n"/>
      <c r="P8" s="51" t="n"/>
    </row>
    <row r="9" ht="18" customHeight="1">
      <c r="B9" s="48" t="inlineStr">
        <is>
          <t>Alternativ 2: WEBSERVICE (begränsat)</t>
        </is>
      </c>
      <c r="C9" s="41">
        <f>WEBSERVICE("https://api.vattenfall...")</f>
        <v/>
      </c>
      <c r="D9" s="50" t="n"/>
      <c r="E9" s="50" t="n"/>
      <c r="F9" s="50" t="n"/>
      <c r="G9" s="50" t="n"/>
      <c r="H9" s="51" t="n"/>
      <c r="I9" s="52" t="inlineStr"/>
      <c r="J9" s="54" t="inlineStr"/>
      <c r="K9" s="50" t="n"/>
      <c r="L9" s="50" t="n"/>
      <c r="M9" s="50" t="n"/>
      <c r="N9" s="50" t="n"/>
      <c r="O9" s="50" t="n"/>
      <c r="P9" s="51" t="n"/>
    </row>
    <row r="10" ht="18" customHeight="1">
      <c r="B10" s="48" t="inlineStr">
        <is>
          <t>Obs:</t>
        </is>
      </c>
      <c r="C10" s="49" t="inlineStr">
        <is>
          <t>Excel hämtar inte JSON/HTML direkt — Power Query krävs för riktig data</t>
        </is>
      </c>
      <c r="D10" s="50" t="n"/>
      <c r="E10" s="50" t="n"/>
      <c r="F10" s="50" t="n"/>
      <c r="G10" s="50" t="n"/>
      <c r="H10" s="51" t="n"/>
      <c r="I10" s="52" t="inlineStr"/>
      <c r="J10" s="54" t="inlineStr"/>
      <c r="K10" s="50" t="n"/>
      <c r="L10" s="50" t="n"/>
      <c r="M10" s="50" t="n"/>
      <c r="N10" s="50" t="n"/>
      <c r="O10" s="50" t="n"/>
      <c r="P10" s="51" t="n"/>
    </row>
    <row r="11"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</row>
    <row r="12"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</row>
    <row r="13"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</row>
    <row r="14"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</row>
    <row r="15" ht="8" customHeight="1"/>
    <row r="16" ht="22" customHeight="1">
      <c r="B16" s="9" t="inlineStr">
        <is>
          <t>Uppgift B: MSFT aktiekurs</t>
        </is>
      </c>
      <c r="C16" s="4" t="n"/>
      <c r="D16" s="45" t="inlineStr">
        <is>
          <t>Senaste stängningskurs för Microsoft</t>
        </is>
      </c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</row>
    <row r="17" ht="20" customHeight="1">
      <c r="B17" s="46" t="inlineStr">
        <is>
          <t>Excel 365</t>
        </is>
      </c>
      <c r="C17" s="4" t="n"/>
      <c r="D17" s="4" t="n"/>
      <c r="E17" s="4" t="n"/>
      <c r="F17" s="4" t="n"/>
      <c r="G17" s="4" t="n"/>
      <c r="H17" s="4" t="n"/>
      <c r="I17" s="47" t="inlineStr">
        <is>
          <t>Google Sheets</t>
        </is>
      </c>
      <c r="J17" s="4" t="n"/>
      <c r="K17" s="4" t="n"/>
      <c r="L17" s="4" t="n"/>
      <c r="M17" s="4" t="n"/>
      <c r="N17" s="4" t="n"/>
      <c r="O17" s="4" t="n"/>
      <c r="P17" s="4" t="n"/>
    </row>
    <row r="18" ht="18" customHeight="1">
      <c r="B18" s="48" t="inlineStr">
        <is>
          <t>Power Query</t>
        </is>
      </c>
      <c r="C18" s="49" t="inlineStr">
        <is>
          <t>Data → Hämta data → Från webb</t>
        </is>
      </c>
      <c r="D18" s="50" t="n"/>
      <c r="E18" s="50" t="n"/>
      <c r="F18" s="50" t="n"/>
      <c r="G18" s="50" t="n"/>
      <c r="H18" s="51" t="n"/>
      <c r="I18" s="48" t="inlineStr">
        <is>
          <t>En formel!</t>
        </is>
      </c>
      <c r="J18" s="41">
        <f>GOOGLEFINANCE("MSFT")</f>
        <v/>
      </c>
      <c r="K18" s="50" t="n"/>
      <c r="L18" s="50" t="n"/>
      <c r="M18" s="50" t="n"/>
      <c r="N18" s="50" t="n"/>
      <c r="O18" s="50" t="n"/>
      <c r="P18" s="51" t="n"/>
    </row>
    <row r="19" ht="18" customHeight="1">
      <c r="B19" s="52" t="inlineStr">
        <is>
          <t>URL:</t>
        </is>
      </c>
      <c r="C19" s="53" t="inlineStr">
        <is>
          <t>https://finance.yahoo.com/quote/MSFT</t>
        </is>
      </c>
      <c r="D19" s="50" t="n"/>
      <c r="E19" s="50" t="n"/>
      <c r="F19" s="50" t="n"/>
      <c r="G19" s="50" t="n"/>
      <c r="H19" s="51" t="n"/>
      <c r="I19" s="48" t="inlineStr">
        <is>
          <t>Mer info:</t>
        </is>
      </c>
      <c r="J19" s="41">
        <f>GOOGLEFINANCE("MSFT", "price", TODAY()-30, TODAY())</f>
        <v/>
      </c>
      <c r="K19" s="50" t="n"/>
      <c r="L19" s="50" t="n"/>
      <c r="M19" s="50" t="n"/>
      <c r="N19" s="50" t="n"/>
      <c r="O19" s="50" t="n"/>
      <c r="P19" s="51" t="n"/>
    </row>
    <row r="20" ht="18" customHeight="1">
      <c r="B20" s="48" t="inlineStr">
        <is>
          <t>Sedan:</t>
        </is>
      </c>
      <c r="C20" s="49" t="inlineStr">
        <is>
          <t>Välj tabellen i Navigator-fönstret</t>
        </is>
      </c>
      <c r="D20" s="50" t="n"/>
      <c r="E20" s="50" t="n"/>
      <c r="F20" s="50" t="n"/>
      <c r="G20" s="50" t="n"/>
      <c r="H20" s="51" t="n"/>
      <c r="I20" s="48" t="inlineStr">
        <is>
          <t>Resultat:</t>
        </is>
      </c>
      <c r="J20" s="55" t="inlineStr">
        <is>
          <t>Spiller — ger historikrad per dag!</t>
        </is>
      </c>
      <c r="K20" s="50" t="n"/>
      <c r="L20" s="50" t="n"/>
      <c r="M20" s="50" t="n"/>
      <c r="N20" s="50" t="n"/>
      <c r="O20" s="50" t="n"/>
      <c r="P20" s="51" t="n"/>
    </row>
    <row r="21" ht="18" customHeight="1">
      <c r="B21" s="48" t="inlineStr">
        <is>
          <t>Alternativ:</t>
        </is>
      </c>
      <c r="C21" s="49" t="inlineStr">
        <is>
          <t>Manuell inmatning via data-koppling (Bloomberg, Refinitiv)</t>
        </is>
      </c>
      <c r="D21" s="50" t="n"/>
      <c r="E21" s="50" t="n"/>
      <c r="F21" s="50" t="n"/>
      <c r="G21" s="50" t="n"/>
      <c r="H21" s="51" t="n"/>
      <c r="I21" s="48" t="inlineStr">
        <is>
          <t>Attr:</t>
        </is>
      </c>
      <c r="J21" s="54" t="inlineStr">
        <is>
          <t>price, volume, high, low, open, close, pe, eps...</t>
        </is>
      </c>
      <c r="K21" s="50" t="n"/>
      <c r="L21" s="50" t="n"/>
      <c r="M21" s="50" t="n"/>
      <c r="N21" s="50" t="n"/>
      <c r="O21" s="50" t="n"/>
      <c r="P21" s="51" t="n"/>
    </row>
    <row r="22" ht="18" customHeight="1">
      <c r="B22" s="48" t="inlineStr">
        <is>
          <t>Copilot:</t>
        </is>
      </c>
      <c r="C22" s="49" t="inlineStr">
        <is>
          <t>Kan ge kurs men inte i realtid direkt i celler</t>
        </is>
      </c>
      <c r="D22" s="50" t="n"/>
      <c r="E22" s="50" t="n"/>
      <c r="F22" s="50" t="n"/>
      <c r="G22" s="50" t="n"/>
      <c r="H22" s="51" t="n"/>
      <c r="I22" s="52" t="inlineStr"/>
      <c r="J22" s="54" t="inlineStr"/>
      <c r="K22" s="50" t="n"/>
      <c r="L22" s="50" t="n"/>
      <c r="M22" s="50" t="n"/>
      <c r="N22" s="50" t="n"/>
      <c r="O22" s="50" t="n"/>
      <c r="P22" s="51" t="n"/>
    </row>
    <row r="23"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</row>
    <row r="24"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</row>
    <row r="25"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</row>
    <row r="26"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</row>
    <row r="27" ht="8" customHeight="1"/>
    <row r="28" ht="22" customHeight="1">
      <c r="B28" s="9" t="inlineStr">
        <is>
          <t>Uppgift C: Importera tabell</t>
        </is>
      </c>
      <c r="C28" s="4" t="n"/>
      <c r="D28" s="45" t="inlineStr">
        <is>
          <t>Hämta kurstabell direkt från webbsida</t>
        </is>
      </c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</row>
    <row r="29" ht="20" customHeight="1">
      <c r="B29" s="46" t="inlineStr">
        <is>
          <t>Excel 365</t>
        </is>
      </c>
      <c r="C29" s="4" t="n"/>
      <c r="D29" s="4" t="n"/>
      <c r="E29" s="4" t="n"/>
      <c r="F29" s="4" t="n"/>
      <c r="G29" s="4" t="n"/>
      <c r="H29" s="4" t="n"/>
      <c r="I29" s="47" t="inlineStr">
        <is>
          <t>Google Sheets</t>
        </is>
      </c>
      <c r="J29" s="4" t="n"/>
      <c r="K29" s="4" t="n"/>
      <c r="L29" s="4" t="n"/>
      <c r="M29" s="4" t="n"/>
      <c r="N29" s="4" t="n"/>
      <c r="O29" s="4" t="n"/>
      <c r="P29" s="4" t="n"/>
    </row>
    <row r="30" ht="18" customHeight="1">
      <c r="B30" s="48" t="inlineStr">
        <is>
          <t>Power Query — steg för steg:</t>
        </is>
      </c>
      <c r="C30" s="49" t="inlineStr"/>
      <c r="D30" s="50" t="n"/>
      <c r="E30" s="50" t="n"/>
      <c r="F30" s="50" t="n"/>
      <c r="G30" s="50" t="n"/>
      <c r="H30" s="51" t="n"/>
      <c r="I30" s="48" t="inlineStr">
        <is>
          <t>IMPORTHTML:</t>
        </is>
      </c>
      <c r="J30" s="41">
        <f>IMPORTHTML(url, "table", 1)</f>
        <v/>
      </c>
      <c r="K30" s="50" t="n"/>
      <c r="L30" s="50" t="n"/>
      <c r="M30" s="50" t="n"/>
      <c r="N30" s="50" t="n"/>
      <c r="O30" s="50" t="n"/>
      <c r="P30" s="51" t="n"/>
    </row>
    <row r="31" ht="18" customHeight="1">
      <c r="B31" s="48" t="inlineStr">
        <is>
          <t>1.</t>
        </is>
      </c>
      <c r="C31" s="49" t="inlineStr">
        <is>
          <t>Data → Hämta data → Från webb</t>
        </is>
      </c>
      <c r="D31" s="50" t="n"/>
      <c r="E31" s="50" t="n"/>
      <c r="F31" s="50" t="n"/>
      <c r="G31" s="50" t="n"/>
      <c r="H31" s="51" t="n"/>
      <c r="I31" s="48" t="inlineStr">
        <is>
          <t>Exempel:</t>
        </is>
      </c>
      <c r="J31" s="41">
        <f>IMPORTHTML("https://riksbank.se/...", "table", 2)</f>
        <v/>
      </c>
      <c r="K31" s="50" t="n"/>
      <c r="L31" s="50" t="n"/>
      <c r="M31" s="50" t="n"/>
      <c r="N31" s="50" t="n"/>
      <c r="O31" s="50" t="n"/>
      <c r="P31" s="51" t="n"/>
    </row>
    <row r="32" ht="18" customHeight="1">
      <c r="B32" s="48" t="inlineStr">
        <is>
          <t>2.</t>
        </is>
      </c>
      <c r="C32" s="49" t="inlineStr">
        <is>
          <t>Klistra in Riksbankens URL</t>
        </is>
      </c>
      <c r="D32" s="50" t="n"/>
      <c r="E32" s="50" t="n"/>
      <c r="F32" s="50" t="n"/>
      <c r="G32" s="50" t="n"/>
      <c r="H32" s="51" t="n"/>
      <c r="I32" s="48" t="inlineStr">
        <is>
          <t>IMPORTDATA:</t>
        </is>
      </c>
      <c r="J32" s="41">
        <f>IMPORTDATA("https://...csv")  ← CSV direkt</f>
        <v/>
      </c>
      <c r="K32" s="50" t="n"/>
      <c r="L32" s="50" t="n"/>
      <c r="M32" s="50" t="n"/>
      <c r="N32" s="50" t="n"/>
      <c r="O32" s="50" t="n"/>
      <c r="P32" s="51" t="n"/>
    </row>
    <row r="33" ht="18" customHeight="1">
      <c r="B33" s="48" t="inlineStr">
        <is>
          <t>3.</t>
        </is>
      </c>
      <c r="C33" s="49" t="inlineStr">
        <is>
          <t>Välj rätt tabell i Navigator</t>
        </is>
      </c>
      <c r="D33" s="50" t="n"/>
      <c r="E33" s="50" t="n"/>
      <c r="F33" s="50" t="n"/>
      <c r="G33" s="50" t="n"/>
      <c r="H33" s="51" t="n"/>
      <c r="I33" s="48" t="inlineStr">
        <is>
          <t>IMPORTRANGE:</t>
        </is>
      </c>
      <c r="J33" s="41">
        <f>IMPORTRANGE("sheets-url", "Sheet1!A:D")</f>
        <v/>
      </c>
      <c r="K33" s="50" t="n"/>
      <c r="L33" s="50" t="n"/>
      <c r="M33" s="50" t="n"/>
      <c r="N33" s="50" t="n"/>
      <c r="O33" s="50" t="n"/>
      <c r="P33" s="51" t="n"/>
    </row>
    <row r="34" ht="18" customHeight="1">
      <c r="B34" s="48" t="inlineStr">
        <is>
          <t>4.</t>
        </is>
      </c>
      <c r="C34" s="49" t="inlineStr">
        <is>
          <t>Transform: välj kolumner, ange datatyper</t>
        </is>
      </c>
      <c r="D34" s="50" t="n"/>
      <c r="E34" s="50" t="n"/>
      <c r="F34" s="50" t="n"/>
      <c r="G34" s="50" t="n"/>
      <c r="H34" s="51" t="n"/>
      <c r="I34" s="52" t="inlineStr"/>
      <c r="J34" s="54" t="inlineStr"/>
      <c r="K34" s="50" t="n"/>
      <c r="L34" s="50" t="n"/>
      <c r="M34" s="50" t="n"/>
      <c r="N34" s="50" t="n"/>
      <c r="O34" s="50" t="n"/>
      <c r="P34" s="51" t="n"/>
    </row>
    <row r="35"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</row>
    <row r="36"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</row>
    <row r="37"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</row>
    <row r="38"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</row>
    <row r="39" ht="8" customHeight="1"/>
    <row r="40" ht="8" customHeight="1"/>
    <row r="41" ht="22" customHeight="1">
      <c r="B41" s="44" t="inlineStr">
        <is>
          <t>✅ Resultat R3: Google Sheets vinner klart! GOOGLEFINANCE och IMPORTHTML är formler — inget setup, ingen Power Query. Excel kräver PQ-flöde. Poäng: Excel ½  GS 2½</t>
        </is>
      </c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</row>
  </sheetData>
  <mergeCells count="45">
    <mergeCell ref="D28:P28"/>
    <mergeCell ref="C10:H10"/>
    <mergeCell ref="D4:P4"/>
    <mergeCell ref="B16:C16"/>
    <mergeCell ref="B2:P2"/>
    <mergeCell ref="J31:P31"/>
    <mergeCell ref="J22:P22"/>
    <mergeCell ref="C22:H22"/>
    <mergeCell ref="C9:H9"/>
    <mergeCell ref="C31:H31"/>
    <mergeCell ref="J21:P21"/>
    <mergeCell ref="B1:P1"/>
    <mergeCell ref="C21:H21"/>
    <mergeCell ref="J18:P18"/>
    <mergeCell ref="J33:P33"/>
    <mergeCell ref="J8:P8"/>
    <mergeCell ref="J17:P17"/>
    <mergeCell ref="C8:H8"/>
    <mergeCell ref="J29:P29"/>
    <mergeCell ref="C17:H17"/>
    <mergeCell ref="J5:P5"/>
    <mergeCell ref="C7:H7"/>
    <mergeCell ref="J10:P10"/>
    <mergeCell ref="J19:P19"/>
    <mergeCell ref="C32:H32"/>
    <mergeCell ref="C19:H19"/>
    <mergeCell ref="J32:P32"/>
    <mergeCell ref="J9:P9"/>
    <mergeCell ref="B28:C28"/>
    <mergeCell ref="J30:P30"/>
    <mergeCell ref="B41:P41"/>
    <mergeCell ref="C18:H18"/>
    <mergeCell ref="J34:P34"/>
    <mergeCell ref="C34:H34"/>
    <mergeCell ref="J6:P6"/>
    <mergeCell ref="C30:H30"/>
    <mergeCell ref="C33:H33"/>
    <mergeCell ref="C6:H6"/>
    <mergeCell ref="C5:H5"/>
    <mergeCell ref="J20:P20"/>
    <mergeCell ref="J7:P7"/>
    <mergeCell ref="C20:H20"/>
    <mergeCell ref="D16:P16"/>
    <mergeCell ref="C29:H29"/>
    <mergeCell ref="B4:C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O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26" customWidth="1" min="3" max="3"/>
    <col width="4" customWidth="1" min="4" max="4"/>
    <col width="4" customWidth="1" min="5" max="5"/>
    <col width="12" customWidth="1" min="6" max="6"/>
    <col width="2" customWidth="1" min="7" max="7"/>
    <col width="12" customWidth="1" min="8" max="8"/>
    <col width="2" customWidth="1" min="9" max="9"/>
    <col width="12" customWidth="1" min="10" max="10"/>
    <col width="36" customWidth="1" min="11" max="11"/>
  </cols>
  <sheetData>
    <row r="1" ht="36" customHeight="1">
      <c r="B1" s="56" t="inlineStr">
        <is>
          <t>#40 Slutresultat: Excel vs Google Sheets</t>
        </is>
      </c>
    </row>
    <row r="3" ht="24" customHeight="1">
      <c r="B3" s="57" t="inlineStr">
        <is>
          <t>Runda</t>
        </is>
      </c>
      <c r="C3" s="57" t="inlineStr">
        <is>
          <t>Uppgift</t>
        </is>
      </c>
      <c r="D3" s="4" t="n"/>
      <c r="E3" s="4" t="n"/>
      <c r="F3" s="57" t="inlineStr">
        <is>
          <t>Excel 365</t>
        </is>
      </c>
      <c r="G3" s="4" t="n"/>
      <c r="H3" s="57" t="inlineStr">
        <is>
          <t>Google Sheets</t>
        </is>
      </c>
      <c r="I3" s="4" t="n"/>
      <c r="J3" s="57" t="inlineStr">
        <is>
          <t>Vinnare</t>
        </is>
      </c>
      <c r="K3" s="57" t="inlineStr">
        <is>
          <t>Kommentar</t>
        </is>
      </c>
      <c r="L3" s="4" t="n"/>
      <c r="M3" s="4" t="n"/>
      <c r="N3" s="4" t="n"/>
    </row>
    <row r="4" ht="22" customHeight="1">
      <c r="B4" s="58" t="inlineStr">
        <is>
          <t>R1</t>
        </is>
      </c>
      <c r="C4" s="59" t="inlineStr">
        <is>
          <t>XLOOKUP + standardvärden</t>
        </is>
      </c>
      <c r="D4" s="50" t="n"/>
      <c r="E4" s="51" t="n"/>
      <c r="F4" s="58" t="inlineStr">
        <is>
          <t>½ p</t>
        </is>
      </c>
      <c r="G4" s="4" t="n"/>
      <c r="H4" s="58" t="inlineStr">
        <is>
          <t>½ p</t>
        </is>
      </c>
      <c r="I4" s="4" t="n"/>
      <c r="J4" s="60" t="inlineStr">
        <is>
          <t>—</t>
        </is>
      </c>
      <c r="K4" s="59" t="inlineStr">
        <is>
          <t>GS fick XLOOKUP 2023. Syntaxen identisk.</t>
        </is>
      </c>
      <c r="L4" s="50" t="n"/>
      <c r="M4" s="50" t="n"/>
      <c r="N4" s="51" t="n"/>
    </row>
    <row r="5" ht="22" customHeight="1">
      <c r="B5" s="61" t="inlineStr">
        <is>
          <t>R2</t>
        </is>
      </c>
      <c r="C5" s="62" t="inlineStr">
        <is>
          <t>Sammanställning (QUERY/PIVOTBY)</t>
        </is>
      </c>
      <c r="D5" s="50" t="n"/>
      <c r="E5" s="51" t="n"/>
      <c r="F5" s="61" t="inlineStr">
        <is>
          <t>½ p</t>
        </is>
      </c>
      <c r="G5" s="4" t="n"/>
      <c r="H5" s="61" t="inlineStr">
        <is>
          <t>1 p</t>
        </is>
      </c>
      <c r="I5" s="4" t="n"/>
      <c r="J5" s="63" t="inlineStr">
        <is>
          <t>GS ✓</t>
        </is>
      </c>
      <c r="K5" s="62" t="inlineStr">
        <is>
          <t>QUERY slår PIVOTBY i enkelhet. PIVOTBY är nyare/kraftfullare.</t>
        </is>
      </c>
      <c r="L5" s="50" t="n"/>
      <c r="M5" s="50" t="n"/>
      <c r="N5" s="51" t="n"/>
    </row>
    <row r="6" ht="22" customHeight="1">
      <c r="B6" s="58" t="inlineStr">
        <is>
          <t>R3</t>
        </is>
      </c>
      <c r="C6" s="59" t="inlineStr">
        <is>
          <t>Levande webbdata</t>
        </is>
      </c>
      <c r="D6" s="50" t="n"/>
      <c r="E6" s="51" t="n"/>
      <c r="F6" s="58" t="inlineStr">
        <is>
          <t>½ p</t>
        </is>
      </c>
      <c r="G6" s="4" t="n"/>
      <c r="H6" s="58" t="inlineStr">
        <is>
          <t>1 p</t>
        </is>
      </c>
      <c r="I6" s="4" t="n"/>
      <c r="J6" s="64" t="inlineStr">
        <is>
          <t>GS ✓✓</t>
        </is>
      </c>
      <c r="K6" s="59" t="inlineStr">
        <is>
          <t>GOOGLEFINANCE+IMPORTHTML = formler. Excel kräver Power Query.</t>
        </is>
      </c>
      <c r="L6" s="50" t="n"/>
      <c r="M6" s="50" t="n"/>
      <c r="N6" s="51" t="n"/>
    </row>
    <row r="7" ht="22" customHeight="1">
      <c r="B7" s="61" t="inlineStr">
        <is>
          <t>Bonus</t>
        </is>
      </c>
      <c r="C7" s="62" t="inlineStr">
        <is>
          <t>LAMBDA &amp; anpassade funktioner</t>
        </is>
      </c>
      <c r="D7" s="50" t="n"/>
      <c r="E7" s="51" t="n"/>
      <c r="F7" s="61" t="inlineStr">
        <is>
          <t>1 p</t>
        </is>
      </c>
      <c r="G7" s="4" t="n"/>
      <c r="H7" s="61" t="inlineStr">
        <is>
          <t>½ p</t>
        </is>
      </c>
      <c r="I7" s="4" t="n"/>
      <c r="J7" s="65" t="inlineStr">
        <is>
          <t>Excel ✓</t>
        </is>
      </c>
      <c r="K7" s="62" t="inlineStr">
        <is>
          <t>Excel LAMBDA+MAP+SCAN mer mogen. GS har LAMBDA men mer begränsat.</t>
        </is>
      </c>
      <c r="L7" s="50" t="n"/>
      <c r="M7" s="50" t="n"/>
      <c r="N7" s="51" t="n"/>
    </row>
    <row r="8" ht="22" customHeight="1">
      <c r="B8" s="66" t="inlineStr"/>
      <c r="C8" s="67" t="inlineStr">
        <is>
          <t>TOTALT</t>
        </is>
      </c>
      <c r="D8" s="50" t="n"/>
      <c r="E8" s="51" t="n"/>
      <c r="F8" s="66" t="inlineStr">
        <is>
          <t>2½ p</t>
        </is>
      </c>
      <c r="G8" s="4" t="n"/>
      <c r="H8" s="66" t="inlineStr">
        <is>
          <t>3 p</t>
        </is>
      </c>
      <c r="I8" s="4" t="n"/>
      <c r="J8" s="68" t="inlineStr"/>
      <c r="K8" s="67" t="inlineStr"/>
      <c r="L8" s="50" t="n"/>
      <c r="M8" s="50" t="n"/>
      <c r="N8" s="51" t="n"/>
    </row>
    <row r="9" ht="8" customHeight="1"/>
    <row r="15" ht="24" customHeight="1">
      <c r="B15" s="69" t="inlineStr">
        <is>
          <t>Välj Excel när du…</t>
        </is>
      </c>
      <c r="C15" s="4" t="n"/>
      <c r="D15" s="4" t="n"/>
      <c r="E15" s="4" t="n"/>
      <c r="F15" s="4" t="n"/>
      <c r="G15" s="4" t="n"/>
      <c r="J15" s="70" t="inlineStr">
        <is>
          <t>Välj Google Sheets när du…</t>
        </is>
      </c>
      <c r="K15" s="4" t="n"/>
      <c r="L15" s="4" t="n"/>
      <c r="M15" s="4" t="n"/>
      <c r="N15" s="4" t="n"/>
      <c r="O15" s="4" t="n"/>
    </row>
    <row r="16" ht="20" customHeight="1">
      <c r="B16" s="71" t="inlineStr">
        <is>
          <t>✓ bygger komplexa LAMBDA-bibliotek</t>
        </is>
      </c>
      <c r="C16" s="4" t="n"/>
      <c r="D16" s="4" t="n"/>
      <c r="E16" s="4" t="n"/>
      <c r="F16" s="4" t="n"/>
      <c r="G16" s="4" t="n"/>
      <c r="J16" s="72" t="inlineStr">
        <is>
          <t>✓ delar med folk utan M365-licens</t>
        </is>
      </c>
      <c r="K16" s="4" t="n"/>
      <c r="L16" s="4" t="n"/>
      <c r="M16" s="4" t="n"/>
      <c r="N16" s="4" t="n"/>
      <c r="O16" s="4" t="n"/>
    </row>
    <row r="17" ht="20" customHeight="1">
      <c r="B17" s="71" t="inlineStr">
        <is>
          <t>✓ hanterar stora datamängder med Power Query</t>
        </is>
      </c>
      <c r="C17" s="4" t="n"/>
      <c r="D17" s="4" t="n"/>
      <c r="E17" s="4" t="n"/>
      <c r="F17" s="4" t="n"/>
      <c r="G17" s="4" t="n"/>
      <c r="J17" s="72" t="inlineStr">
        <is>
          <t>✓ vill ha levande webbdata (GOOGLEFINANCE, IMPORTHTML)</t>
        </is>
      </c>
      <c r="K17" s="4" t="n"/>
      <c r="L17" s="4" t="n"/>
      <c r="M17" s="4" t="n"/>
      <c r="N17" s="4" t="n"/>
      <c r="O17" s="4" t="n"/>
    </row>
    <row r="18" ht="20" customHeight="1">
      <c r="B18" s="71" t="inlineStr">
        <is>
          <t>✓ vill ha PIVOTBY, GROUPBY (nyaste Excel)</t>
        </is>
      </c>
      <c r="C18" s="4" t="n"/>
      <c r="D18" s="4" t="n"/>
      <c r="E18" s="4" t="n"/>
      <c r="F18" s="4" t="n"/>
      <c r="G18" s="4" t="n"/>
      <c r="J18" s="72" t="inlineStr">
        <is>
          <t>✓ skriver QUERY med SQL-syntax</t>
        </is>
      </c>
      <c r="K18" s="4" t="n"/>
      <c r="L18" s="4" t="n"/>
      <c r="M18" s="4" t="n"/>
      <c r="N18" s="4" t="n"/>
      <c r="O18" s="4" t="n"/>
    </row>
    <row r="19" ht="20" customHeight="1">
      <c r="B19" s="71" t="inlineStr">
        <is>
          <t>✓ jobbar med befintliga .xlsx-filer i organisationen</t>
        </is>
      </c>
      <c r="C19" s="4" t="n"/>
      <c r="D19" s="4" t="n"/>
      <c r="E19" s="4" t="n"/>
      <c r="F19" s="4" t="n"/>
      <c r="G19" s="4" t="n"/>
      <c r="J19" s="72" t="inlineStr">
        <is>
          <t>✓ samarbetar i realtid utan setup</t>
        </is>
      </c>
      <c r="K19" s="4" t="n"/>
      <c r="L19" s="4" t="n"/>
      <c r="M19" s="4" t="n"/>
      <c r="N19" s="4" t="n"/>
      <c r="O19" s="4" t="n"/>
    </row>
    <row r="20" ht="20" customHeight="1">
      <c r="B20" s="71" t="inlineStr">
        <is>
          <t>✓ vill använda Copilot (kräver molnlagring)</t>
        </is>
      </c>
      <c r="C20" s="4" t="n"/>
      <c r="D20" s="4" t="n"/>
      <c r="E20" s="4" t="n"/>
      <c r="F20" s="4" t="n"/>
      <c r="G20" s="4" t="n"/>
      <c r="J20" s="72" t="inlineStr">
        <is>
          <t>✓ vill ha IMPORTRANGE mellan kalkylblad</t>
        </is>
      </c>
      <c r="K20" s="4" t="n"/>
      <c r="L20" s="4" t="n"/>
      <c r="M20" s="4" t="n"/>
      <c r="N20" s="4" t="n"/>
      <c r="O20" s="4" t="n"/>
    </row>
  </sheetData>
  <mergeCells count="23">
    <mergeCell ref="J15:O15"/>
    <mergeCell ref="B17:G17"/>
    <mergeCell ref="K7:N7"/>
    <mergeCell ref="J20:O20"/>
    <mergeCell ref="B19:G19"/>
    <mergeCell ref="J16:O16"/>
    <mergeCell ref="K4:N4"/>
    <mergeCell ref="K6:N6"/>
    <mergeCell ref="C8:E8"/>
    <mergeCell ref="C7:E7"/>
    <mergeCell ref="B15:G15"/>
    <mergeCell ref="K5:N5"/>
    <mergeCell ref="B1:L1"/>
    <mergeCell ref="B20:G20"/>
    <mergeCell ref="J18:O18"/>
    <mergeCell ref="J17:O17"/>
    <mergeCell ref="C6:E6"/>
    <mergeCell ref="B16:G16"/>
    <mergeCell ref="C5:E5"/>
    <mergeCell ref="J19:O19"/>
    <mergeCell ref="C4:E4"/>
    <mergeCell ref="K8:N8"/>
    <mergeCell ref="B18:G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2026-03-01T08:36:31Z</dcterms:created>
  <dcterms:modified xmlns:dcterms="http://purl.org/dc/terms/" xmlns:xsi="http://www.w3.org/2001/XMLSchema-instance" xsi:type="dcterms:W3CDTF">2026-03-01T08:36:33Z</dcterms:modified>
</cp:coreProperties>
</file>